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0640" windowHeight="9870" activeTab="0"/>
  </bookViews>
  <sheets>
    <sheet name="PLAN NABAVE 2017" sheetId="1" r:id="rId1"/>
    <sheet name="FINANC. PLAN 2017." sheetId="2" r:id="rId2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'PLAN NABAVE 2017'!$E$2</definedName>
  </definedNames>
  <calcPr fullCalcOnLoad="1"/>
</workbook>
</file>

<file path=xl/sharedStrings.xml><?xml version="1.0" encoding="utf-8"?>
<sst xmlns="http://schemas.openxmlformats.org/spreadsheetml/2006/main" count="266" uniqueCount="180">
  <si>
    <t>Rbr</t>
  </si>
  <si>
    <t>Broj konta</t>
  </si>
  <si>
    <t xml:space="preserve">Predmet nabave </t>
  </si>
  <si>
    <t xml:space="preserve">MATERIJALNI RASHODI </t>
  </si>
  <si>
    <t>NAKNADE TROŠKOVA ZAPOSLENIMA</t>
  </si>
  <si>
    <t xml:space="preserve">RASHODI ZA MATERIJAL I ENERGIJU </t>
  </si>
  <si>
    <t>Uredski materijal i ostali materijalni rashodi</t>
  </si>
  <si>
    <t xml:space="preserve">Pedagoška dokumentacija </t>
  </si>
  <si>
    <t>Službena, radna i zaštitna odjeća i obuća</t>
  </si>
  <si>
    <t xml:space="preserve">Materijal i sirovine </t>
  </si>
  <si>
    <t>Plin</t>
  </si>
  <si>
    <t>Mat. i dijel.za tek.i investic.održavanje</t>
  </si>
  <si>
    <t xml:space="preserve">Sitni inventar i auto gume </t>
  </si>
  <si>
    <t xml:space="preserve">Sitni inventar  </t>
  </si>
  <si>
    <t xml:space="preserve">RASHODI ZA USLUGE </t>
  </si>
  <si>
    <t>Poštarina</t>
  </si>
  <si>
    <t>Usluge tekućeg i investicijskog održavanja</t>
  </si>
  <si>
    <t xml:space="preserve">Usluge promidžbe i informiranja </t>
  </si>
  <si>
    <t xml:space="preserve">Zdravstvene i veterinarske usluge </t>
  </si>
  <si>
    <t xml:space="preserve">Zdravstveni pregled zaposlenika </t>
  </si>
  <si>
    <t>Računalne usluge</t>
  </si>
  <si>
    <t xml:space="preserve">Ostale računalne usluge </t>
  </si>
  <si>
    <t xml:space="preserve">Ostale usluge      </t>
  </si>
  <si>
    <t>OSTALI NESPOMENUTI RASHODI POSLOVANJA</t>
  </si>
  <si>
    <t xml:space="preserve">Ostali nespomenuti rashodi poslovanja </t>
  </si>
  <si>
    <t>Ostali nespomenuti rashodi poslovanja</t>
  </si>
  <si>
    <t xml:space="preserve">FINANCIJSKI RASHODI </t>
  </si>
  <si>
    <t>OSTALI FINANCIJSKI RASHODI</t>
  </si>
  <si>
    <t xml:space="preserve">Bankarske usluge i usluge platnog prometa               </t>
  </si>
  <si>
    <t>Usluge telefona ,telefax-a</t>
  </si>
  <si>
    <t xml:space="preserve"> Usluge telefona, pošte i prijevoza </t>
  </si>
  <si>
    <t>osnivač</t>
  </si>
  <si>
    <t>Komunalne usluge</t>
  </si>
  <si>
    <t>Opskrba vodom</t>
  </si>
  <si>
    <t>Iznošenje i odvoz smeća</t>
  </si>
  <si>
    <t>Pekarski proizvodi</t>
  </si>
  <si>
    <t>Mliječni proizvodi</t>
  </si>
  <si>
    <t>Trgovačka roba</t>
  </si>
  <si>
    <t>Školska kuhinja</t>
  </si>
  <si>
    <t>Uredska oprema i namještaj</t>
  </si>
  <si>
    <t>Računala i računalna oprema</t>
  </si>
  <si>
    <t>OSNOVNA ŠKOLA IVANE BRLIĆ-MAŽURANIĆ ORAHOVICA</t>
  </si>
  <si>
    <t>Trg Tina Ujevića 1, Orahovica</t>
  </si>
  <si>
    <t>nije obvezna primjena sukladno čl. 18. točka 3. Zakona o javnoj nabavi</t>
  </si>
  <si>
    <t>Procijenjena vrijednost nabave bez PDV-a</t>
  </si>
  <si>
    <t>Procijenjena vrijednost nabave sa PDV-om</t>
  </si>
  <si>
    <t>Materijal i sredstva za čišćenje (prema specifikaciji)</t>
  </si>
  <si>
    <t>Uredski materijal (prema specifikaciji)</t>
  </si>
  <si>
    <t>Ostali materijal za potrebe redovnog poslovanja (prema specifikaciji)</t>
  </si>
  <si>
    <t>Literatura (prema specifikaciji)</t>
  </si>
  <si>
    <t>Gorivo</t>
  </si>
  <si>
    <t>Usluge tekućeg i investicijskog održavanja - inspekcijski nalazi</t>
  </si>
  <si>
    <t>Ostale usluge tekućeg i investicijskog održavanja</t>
  </si>
  <si>
    <t>Ostale usluge promidžbe i informiranja</t>
  </si>
  <si>
    <t>Ostale nespomenute usluge</t>
  </si>
  <si>
    <t xml:space="preserve">Usluge platnog prometa               </t>
  </si>
  <si>
    <t>Knjige</t>
  </si>
  <si>
    <t>Uredski namještaj</t>
  </si>
  <si>
    <t>1.</t>
  </si>
  <si>
    <t>2.</t>
  </si>
  <si>
    <t>3.</t>
  </si>
  <si>
    <t>4.</t>
  </si>
  <si>
    <t>5.</t>
  </si>
  <si>
    <t>Ostale zdravstvene usluge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</si>
  <si>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</si>
  <si>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</si>
  <si>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</si>
  <si>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</si>
  <si>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</si>
  <si>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</si>
  <si>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</si>
  <si>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</si>
  <si>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</si>
  <si>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</si>
  <si>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</si>
  <si>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</si>
  <si>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</si>
  <si>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</si>
  <si>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</si>
  <si>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</si>
  <si>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</si>
  <si>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 xml:space="preserve">Na temelju čl. 20 Zakona o javnoj nabavi (NN 90/11.), Uredbe o postupku nabave roba,radova i usluga male vrijednosti (NN 14/02.),te čl. 24. </t>
  </si>
  <si>
    <t>PRIHODI</t>
  </si>
  <si>
    <t>SVEUKUPNO PRIHODI ŠKOLE</t>
  </si>
  <si>
    <t>KONTO</t>
  </si>
  <si>
    <t>VRSTA PRIHODA</t>
  </si>
  <si>
    <t>Tekuće pomoći iz gradskog proračuna</t>
  </si>
  <si>
    <t>Prihodi od imovine</t>
  </si>
  <si>
    <t>Kamate na depozite po viđenju</t>
  </si>
  <si>
    <t>Prihodi po posebnim propisima</t>
  </si>
  <si>
    <t>Sufinanciranje cijene usluge,participacije</t>
  </si>
  <si>
    <t>Prihodi iz proračuna za financiranje redovne djelatnosti korisnika proračuna</t>
  </si>
  <si>
    <t>Prihodi za financ. rash. posl.-MT ŽUPANIJA</t>
  </si>
  <si>
    <t>RASHODI I IZDACI</t>
  </si>
  <si>
    <t>SVEUKUPNO RASHODI I IZDACI ŠKOLE</t>
  </si>
  <si>
    <t>VRSTA RASHODA</t>
  </si>
  <si>
    <t>RASHODI POSLOVANJA</t>
  </si>
  <si>
    <t>Rashodi za zaposlene</t>
  </si>
  <si>
    <t>Plaće za zaposlene</t>
  </si>
  <si>
    <t>Jubilarne nagrade</t>
  </si>
  <si>
    <t>Darovi za djecu</t>
  </si>
  <si>
    <t>Naknade za bolest, inval. i smrtni slučaj, otpremn.</t>
  </si>
  <si>
    <t>Doprinos za obvezno zdravstveno osiguranje</t>
  </si>
  <si>
    <t>Doprinos za zapošljavanje</t>
  </si>
  <si>
    <t>MATERIJALNI RASHODI</t>
  </si>
  <si>
    <t>Naknade troškova za  zaposlene</t>
  </si>
  <si>
    <t>Dnevnice za službena putovanja u zemlji</t>
  </si>
  <si>
    <t>Naknade za smještaj na službenom putu</t>
  </si>
  <si>
    <t>Naknade za prijevoz na službenom putu u zemlji</t>
  </si>
  <si>
    <t>Naknade za prijevoz na posao i s posla</t>
  </si>
  <si>
    <t>Seminari ,savjetovanja i simpoziji</t>
  </si>
  <si>
    <t>Tečajevi i stručni ispiti</t>
  </si>
  <si>
    <t>Rashodi za materijal i energiju</t>
  </si>
  <si>
    <t>Uredski materijal</t>
  </si>
  <si>
    <t>Uredski materijal-pedagoška dokumentacija</t>
  </si>
  <si>
    <t>Literatura (časopisi, glasila)</t>
  </si>
  <si>
    <t>Materijal i sredstva za čišćenje i održavanje</t>
  </si>
  <si>
    <t>Ostali materijal za potrebe redovnog poslovanja</t>
  </si>
  <si>
    <t>Namirnice</t>
  </si>
  <si>
    <t>Električna energija</t>
  </si>
  <si>
    <t>Motorni benzin i diesel gorivo</t>
  </si>
  <si>
    <t>Ostali materijal i dijelovi za  održavanje</t>
  </si>
  <si>
    <t>Sitan inventar i autogume</t>
  </si>
  <si>
    <t>Rashodi za usluge</t>
  </si>
  <si>
    <t>Usluge telefona, pošte i prijevoza</t>
  </si>
  <si>
    <t>Usluge telefona i telefaxa</t>
  </si>
  <si>
    <t>Ostale usluge - prijevoz učenika</t>
  </si>
  <si>
    <t>Usluge tekućeg i inv. održavanja - inpekc. nalazi</t>
  </si>
  <si>
    <t xml:space="preserve">Usluge tekućeg i inv. odr.  </t>
  </si>
  <si>
    <t>Usluge promidžbe i informiranja</t>
  </si>
  <si>
    <t>Voda</t>
  </si>
  <si>
    <t>Ostale komunalne usluge</t>
  </si>
  <si>
    <t>Zdravstvene i veterinarske usluge</t>
  </si>
  <si>
    <t>Pregled zaposlenika</t>
  </si>
  <si>
    <t>Intelektualne i osobne usluge</t>
  </si>
  <si>
    <t>Ugovori o djelu</t>
  </si>
  <si>
    <t>Ostale usluge</t>
  </si>
  <si>
    <t>Financijski rashodi</t>
  </si>
  <si>
    <t>Usluge platnog prometa</t>
  </si>
  <si>
    <t>Rashodi za nabavu nefinan. Imovine</t>
  </si>
  <si>
    <t>Oprema</t>
  </si>
  <si>
    <t>Višak prihoda poslovanja</t>
  </si>
  <si>
    <t>Ostali nenavedeni rash. za zaposlene ( bož., reg., neisk. GO)</t>
  </si>
  <si>
    <t>PLAN</t>
  </si>
  <si>
    <t>Vrsta postupka javne nabave</t>
  </si>
  <si>
    <t>Meso i mesne prerađevine</t>
  </si>
  <si>
    <t>Voće i povrće</t>
  </si>
  <si>
    <t>Ostale namirnice</t>
  </si>
  <si>
    <t>Sredstva za čišćenje, ubrusi, ostali potrošni materijal (prema specifikaciji)</t>
  </si>
  <si>
    <t>6.</t>
  </si>
  <si>
    <t>7.</t>
  </si>
  <si>
    <t xml:space="preserve">iznos od 200.000,00 kn bez pdv-a godišnje osim energenata - plin za što postupak provodi osnivač odnosno Županija Virovitičko-Podravska. </t>
  </si>
  <si>
    <t>Financijski plan za 2016.</t>
  </si>
  <si>
    <t>Ostali nespomenuti rashodi poslovanja - učila i nagrade učenicima</t>
  </si>
  <si>
    <t>Pomoći iz proračuna koji nije nadležan</t>
  </si>
  <si>
    <t>Prihodi MZOS za financiranje rashoda poslovanja- plaće</t>
  </si>
  <si>
    <t>Ostali nespomenuti rashodi poslovanja - nagrade i učila</t>
  </si>
  <si>
    <t>Materijal i sredstva za čišćenje i održavanje - kuhinja</t>
  </si>
  <si>
    <t>PLAN NABAVE ZA 2017. GODINU</t>
  </si>
  <si>
    <t>PLAN PRORAČUNA ZA 2017. GODINU</t>
  </si>
  <si>
    <t>Ostali prihodi</t>
  </si>
  <si>
    <t>Donacije</t>
  </si>
  <si>
    <t>Prihodi od prodaje proizvoda i robe te pruženih usluga i prihodi od donacija</t>
  </si>
  <si>
    <t>Ukupni prihodi za 2017. godinu</t>
  </si>
  <si>
    <t>Ukupni rashodi za 2017. godinu</t>
  </si>
  <si>
    <t>Prihodi od pruženih usluga</t>
  </si>
  <si>
    <t>Tekuće pomoći od HZMO-a, HZZ-a i HZZO-a</t>
  </si>
  <si>
    <t>Ostali nesp. rash. posl.- (sufinanciranje roditelja)</t>
  </si>
  <si>
    <t>Naknade ostalih troškova</t>
  </si>
  <si>
    <t>Naknade troškova osobama izvan radnog odnosa</t>
  </si>
  <si>
    <t>Ostali materijal i dijelovi za tek. i  inv. održ.</t>
  </si>
  <si>
    <t>Ostali nespomenuti rashodi poslovanja - učeničke ekskurzije, fotografiranje, osiguranje i sl.</t>
  </si>
  <si>
    <t xml:space="preserve">U planu nabave sve su usluge,robe i artikli razvrstani te se uklapaju u iznos sredstava prema Financijskom planu za 2017. godinu i ne prelaze </t>
  </si>
  <si>
    <t>Električna energija navedena u planu odnosi se samo za područnu školu u Novoj Jošavi jer postupak nabave za električnu energiju u matičnoj školi provodi SŠ "Stjepan Ivšić" s kojom dijelimo prostor.                                                                                                                                                                                                  Sredstva iz financijskog plana za 2017. godinu osiguravaju se iz proračuna Virovitičko-Podravske Županije i iz Državnog proračuna,prihoda za posebne namjene, prihoda od nefinancijske imovine i donacija.</t>
  </si>
  <si>
    <t>Predsjednica školskog odbora:</t>
  </si>
  <si>
    <t>U Orahovici, 21.12.2016.  godine</t>
  </si>
  <si>
    <t>Klasa: 003-06/16-01/10</t>
  </si>
  <si>
    <t>Urbroj: 2189-28-16-01-4</t>
  </si>
  <si>
    <t>Ružica Sertić, v.r.</t>
  </si>
  <si>
    <t>Statuta OŠ Ivane Brlić-Mažuranić, Orahovica, Školski odbor OŠ Ivane Brlić-Mažuranić Orahovica na sjednici održanoj 21.12.2016. godine donosi: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</si>
</sst>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14"/>
      <color indexed="8"/>
      <name val="Calibri"/>
      <family val="0"/>
    </font>
    <font>
      <i/>
      <sz val="12"/>
      <color indexed="8"/>
      <name val="Calibri"/>
      <family val="0"/>
    </font>
    <font>
      <sz val="8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1" applyNumberFormat="0" applyFont="0" applyAlignment="0" applyProtection="0"/>
    <xf numFmtId="0" fontId="17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8" fillId="21" borderId="2" applyNumberFormat="0" applyAlignment="0" applyProtection="0"/>
    <xf numFmtId="0" fontId="19" fillId="21" borderId="3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24" borderId="10" xfId="5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vertical="top"/>
    </xf>
    <xf numFmtId="0" fontId="0" fillId="24" borderId="0" xfId="0" applyFill="1" applyBorder="1" applyAlignment="1">
      <alignment vertical="top"/>
    </xf>
    <xf numFmtId="0" fontId="7" fillId="24" borderId="0" xfId="0" applyFont="1" applyFill="1" applyBorder="1" applyAlignment="1">
      <alignment vertical="top"/>
    </xf>
    <xf numFmtId="0" fontId="8" fillId="0" borderId="0" xfId="0" applyFont="1" applyAlignment="1">
      <alignment/>
    </xf>
    <xf numFmtId="0" fontId="4" fillId="24" borderId="11" xfId="5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4" fillId="24" borderId="10" xfId="51" applyFont="1" applyFill="1" applyBorder="1" applyAlignment="1">
      <alignment horizontal="right" vertical="center" wrapText="1"/>
      <protection/>
    </xf>
    <xf numFmtId="164" fontId="4" fillId="24" borderId="10" xfId="52" applyNumberFormat="1" applyFont="1" applyFill="1" applyBorder="1" applyAlignment="1">
      <alignment horizontal="right" vertical="center"/>
      <protection/>
    </xf>
    <xf numFmtId="164" fontId="4" fillId="24" borderId="10" xfId="52" applyNumberFormat="1" applyFont="1" applyFill="1" applyBorder="1" applyAlignment="1">
      <alignment horizontal="right" vertical="center" wrapText="1"/>
      <protection/>
    </xf>
    <xf numFmtId="164" fontId="3" fillId="24" borderId="10" xfId="52" applyNumberFormat="1" applyFont="1" applyFill="1" applyBorder="1" applyAlignment="1">
      <alignment horizontal="right" vertical="center"/>
      <protection/>
    </xf>
    <xf numFmtId="164" fontId="3" fillId="24" borderId="12" xfId="52" applyNumberFormat="1" applyFont="1" applyFill="1" applyBorder="1" applyAlignment="1">
      <alignment horizontal="right" vertical="center"/>
      <protection/>
    </xf>
    <xf numFmtId="0" fontId="4" fillId="24" borderId="10" xfId="51" applyFont="1" applyFill="1" applyBorder="1" applyAlignment="1">
      <alignment horizontal="right" vertical="center"/>
      <protection/>
    </xf>
    <xf numFmtId="0" fontId="11" fillId="24" borderId="11" xfId="51" applyFont="1" applyFill="1" applyBorder="1" applyAlignment="1">
      <alignment horizontal="left" vertical="top" wrapText="1"/>
      <protection/>
    </xf>
    <xf numFmtId="0" fontId="11" fillId="24" borderId="10" xfId="51" applyFont="1" applyFill="1" applyBorder="1" applyAlignment="1">
      <alignment horizontal="left" vertical="top" wrapText="1"/>
      <protection/>
    </xf>
    <xf numFmtId="164" fontId="11" fillId="24" borderId="10" xfId="51" applyNumberFormat="1" applyFont="1" applyFill="1" applyBorder="1" applyAlignment="1">
      <alignment horizontal="right" vertical="top" wrapText="1"/>
      <protection/>
    </xf>
    <xf numFmtId="0" fontId="11" fillId="24" borderId="11" xfId="51" applyFont="1" applyFill="1" applyBorder="1" applyAlignment="1">
      <alignment horizontal="left" vertical="top"/>
      <protection/>
    </xf>
    <xf numFmtId="0" fontId="11" fillId="24" borderId="10" xfId="52" applyFont="1" applyFill="1" applyBorder="1" applyAlignment="1">
      <alignment horizontal="left" vertical="top"/>
      <protection/>
    </xf>
    <xf numFmtId="0" fontId="11" fillId="24" borderId="11" xfId="52" applyFont="1" applyFill="1" applyBorder="1" applyAlignment="1">
      <alignment horizontal="left" vertical="top"/>
      <protection/>
    </xf>
    <xf numFmtId="0" fontId="12" fillId="24" borderId="11" xfId="52" applyFont="1" applyFill="1" applyBorder="1" applyAlignment="1">
      <alignment horizontal="left" vertical="top"/>
      <protection/>
    </xf>
    <xf numFmtId="0" fontId="12" fillId="24" borderId="10" xfId="52" applyFont="1" applyFill="1" applyBorder="1" applyAlignment="1">
      <alignment horizontal="left" vertical="top"/>
      <protection/>
    </xf>
    <xf numFmtId="164" fontId="12" fillId="24" borderId="10" xfId="52" applyNumberFormat="1" applyFont="1" applyFill="1" applyBorder="1" applyAlignment="1">
      <alignment horizontal="right" vertical="top"/>
      <protection/>
    </xf>
    <xf numFmtId="0" fontId="12" fillId="24" borderId="10" xfId="52" applyFont="1" applyFill="1" applyBorder="1" applyAlignment="1">
      <alignment horizontal="left" vertical="top" wrapText="1"/>
      <protection/>
    </xf>
    <xf numFmtId="16" fontId="12" fillId="24" borderId="11" xfId="52" applyNumberFormat="1" applyFont="1" applyFill="1" applyBorder="1" applyAlignment="1">
      <alignment horizontal="left" vertical="top" wrapText="1"/>
      <protection/>
    </xf>
    <xf numFmtId="0" fontId="12" fillId="24" borderId="11" xfId="52" applyFont="1" applyFill="1" applyBorder="1" applyAlignment="1">
      <alignment horizontal="left" vertical="top" wrapText="1"/>
      <protection/>
    </xf>
    <xf numFmtId="0" fontId="11" fillId="24" borderId="11" xfId="52" applyFont="1" applyFill="1" applyBorder="1" applyAlignment="1">
      <alignment horizontal="left" vertical="top" wrapText="1"/>
      <protection/>
    </xf>
    <xf numFmtId="0" fontId="11" fillId="24" borderId="10" xfId="52" applyFont="1" applyFill="1" applyBorder="1" applyAlignment="1">
      <alignment horizontal="left" vertical="top" wrapText="1"/>
      <protection/>
    </xf>
    <xf numFmtId="0" fontId="12" fillId="24" borderId="13" xfId="52" applyFont="1" applyFill="1" applyBorder="1" applyAlignment="1">
      <alignment horizontal="left" vertical="top" wrapText="1"/>
      <protection/>
    </xf>
    <xf numFmtId="0" fontId="12" fillId="24" borderId="12" xfId="52" applyFont="1" applyFill="1" applyBorder="1" applyAlignment="1">
      <alignment horizontal="left" vertical="top" wrapText="1"/>
      <protection/>
    </xf>
    <xf numFmtId="164" fontId="12" fillId="24" borderId="12" xfId="52" applyNumberFormat="1" applyFont="1" applyFill="1" applyBorder="1" applyAlignment="1">
      <alignment horizontal="left" vertical="top" wrapText="1"/>
      <protection/>
    </xf>
    <xf numFmtId="164" fontId="11" fillId="24" borderId="10" xfId="51" applyNumberFormat="1" applyFont="1" applyFill="1" applyBorder="1" applyAlignment="1">
      <alignment horizontal="right" vertical="center"/>
      <protection/>
    </xf>
    <xf numFmtId="164" fontId="11" fillId="24" borderId="10" xfId="52" applyNumberFormat="1" applyFont="1" applyFill="1" applyBorder="1" applyAlignment="1">
      <alignment horizontal="right" vertical="center"/>
      <protection/>
    </xf>
    <xf numFmtId="164" fontId="12" fillId="24" borderId="10" xfId="52" applyNumberFormat="1" applyFont="1" applyFill="1" applyBorder="1" applyAlignment="1">
      <alignment horizontal="right" vertical="center"/>
      <protection/>
    </xf>
    <xf numFmtId="16" fontId="11" fillId="24" borderId="11" xfId="52" applyNumberFormat="1" applyFont="1" applyFill="1" applyBorder="1" applyAlignment="1">
      <alignment horizontal="left" vertical="top" wrapText="1"/>
      <protection/>
    </xf>
    <xf numFmtId="0" fontId="12" fillId="24" borderId="14" xfId="52" applyFont="1" applyFill="1" applyBorder="1" applyAlignment="1">
      <alignment horizontal="left" vertical="top"/>
      <protection/>
    </xf>
    <xf numFmtId="164" fontId="12" fillId="24" borderId="14" xfId="52" applyNumberFormat="1" applyFont="1" applyFill="1" applyBorder="1" applyAlignment="1">
      <alignment horizontal="right" vertical="top"/>
      <protection/>
    </xf>
    <xf numFmtId="0" fontId="12" fillId="24" borderId="14" xfId="52" applyFont="1" applyFill="1" applyBorder="1" applyAlignment="1">
      <alignment horizontal="left" vertical="top" wrapText="1"/>
      <protection/>
    </xf>
    <xf numFmtId="164" fontId="3" fillId="24" borderId="14" xfId="52" applyNumberFormat="1" applyFont="1" applyFill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50" applyFont="1" applyBorder="1" applyAlignment="1">
      <alignment horizontal="center" vertical="center"/>
      <protection/>
    </xf>
    <xf numFmtId="0" fontId="14" fillId="0" borderId="0" xfId="50" applyFont="1" applyAlignment="1">
      <alignment horizontal="center" vertical="center"/>
      <protection/>
    </xf>
    <xf numFmtId="3" fontId="2" fillId="0" borderId="0" xfId="50" applyNumberFormat="1" applyFont="1" applyBorder="1" applyAlignment="1">
      <alignment vertical="center"/>
      <protection/>
    </xf>
    <xf numFmtId="0" fontId="2" fillId="0" borderId="0" xfId="50">
      <alignment/>
      <protection/>
    </xf>
    <xf numFmtId="0" fontId="15" fillId="0" borderId="0" xfId="50" applyFont="1" applyBorder="1" applyAlignment="1">
      <alignment vertical="center"/>
      <protection/>
    </xf>
    <xf numFmtId="3" fontId="15" fillId="0" borderId="0" xfId="50" applyNumberFormat="1" applyFont="1" applyBorder="1" applyAlignment="1">
      <alignment horizontal="center" vertical="center" wrapText="1"/>
      <protection/>
    </xf>
    <xf numFmtId="3" fontId="15" fillId="0" borderId="0" xfId="50" applyNumberFormat="1" applyFont="1" applyBorder="1" applyAlignment="1">
      <alignment horizontal="right" vertical="center"/>
      <protection/>
    </xf>
    <xf numFmtId="0" fontId="15" fillId="0" borderId="0" xfId="50" applyFont="1" applyBorder="1" applyAlignment="1">
      <alignment horizontal="center" vertical="center"/>
      <protection/>
    </xf>
    <xf numFmtId="3" fontId="2" fillId="0" borderId="0" xfId="50" applyNumberFormat="1" applyFont="1" applyBorder="1" applyAlignment="1">
      <alignment horizontal="right" vertical="center"/>
      <protection/>
    </xf>
    <xf numFmtId="0" fontId="2" fillId="0" borderId="0" xfId="50" applyFont="1" applyBorder="1" applyAlignment="1">
      <alignment vertical="center" wrapText="1"/>
      <protection/>
    </xf>
    <xf numFmtId="0" fontId="15" fillId="0" borderId="0" xfId="50" applyFont="1" applyBorder="1" applyAlignment="1">
      <alignment vertical="center" wrapText="1"/>
      <protection/>
    </xf>
    <xf numFmtId="3" fontId="15" fillId="0" borderId="0" xfId="50" applyNumberFormat="1" applyFont="1" applyBorder="1" applyAlignment="1">
      <alignment vertical="center"/>
      <protection/>
    </xf>
    <xf numFmtId="0" fontId="15" fillId="0" borderId="15" xfId="50" applyFont="1" applyBorder="1" applyAlignment="1">
      <alignment vertical="center" wrapText="1"/>
      <protection/>
    </xf>
    <xf numFmtId="3" fontId="15" fillId="0" borderId="15" xfId="50" applyNumberFormat="1" applyFont="1" applyBorder="1" applyAlignment="1">
      <alignment vertical="center"/>
      <protection/>
    </xf>
    <xf numFmtId="0" fontId="2" fillId="0" borderId="0" xfId="50" applyFont="1" applyBorder="1" applyAlignment="1">
      <alignment vertical="center"/>
      <protection/>
    </xf>
    <xf numFmtId="3" fontId="2" fillId="0" borderId="0" xfId="50" applyNumberFormat="1">
      <alignment/>
      <protection/>
    </xf>
    <xf numFmtId="0" fontId="4" fillId="24" borderId="16" xfId="51" applyFont="1" applyFill="1" applyBorder="1" applyAlignment="1">
      <alignment horizontal="center" vertical="center" wrapText="1"/>
      <protection/>
    </xf>
    <xf numFmtId="0" fontId="4" fillId="24" borderId="16" xfId="51" applyFont="1" applyFill="1" applyBorder="1" applyAlignment="1">
      <alignment horizontal="left" vertical="top" wrapText="1"/>
      <protection/>
    </xf>
    <xf numFmtId="0" fontId="4" fillId="24" borderId="16" xfId="52" applyFont="1" applyFill="1" applyBorder="1" applyAlignment="1">
      <alignment horizontal="left" vertical="top" wrapText="1"/>
      <protection/>
    </xf>
    <xf numFmtId="0" fontId="10" fillId="24" borderId="16" xfId="52" applyFont="1" applyFill="1" applyBorder="1" applyAlignment="1">
      <alignment horizontal="center" vertical="top" wrapText="1" shrinkToFit="1"/>
      <protection/>
    </xf>
    <xf numFmtId="0" fontId="4" fillId="24" borderId="16" xfId="52" applyFont="1" applyFill="1" applyBorder="1" applyAlignment="1">
      <alignment horizontal="center" vertical="top" wrapText="1"/>
      <protection/>
    </xf>
    <xf numFmtId="0" fontId="3" fillId="24" borderId="16" xfId="52" applyFont="1" applyFill="1" applyBorder="1" applyAlignment="1">
      <alignment horizontal="center" vertical="top" wrapText="1"/>
      <protection/>
    </xf>
    <xf numFmtId="0" fontId="10" fillId="24" borderId="16" xfId="52" applyFont="1" applyFill="1" applyBorder="1" applyAlignment="1">
      <alignment horizontal="center" vertical="center" wrapText="1" shrinkToFit="1"/>
      <protection/>
    </xf>
    <xf numFmtId="0" fontId="4" fillId="24" borderId="16" xfId="51" applyFont="1" applyFill="1" applyBorder="1" applyAlignment="1">
      <alignment horizontal="center" vertical="top" wrapText="1"/>
      <protection/>
    </xf>
    <xf numFmtId="0" fontId="3" fillId="24" borderId="16" xfId="52" applyFont="1" applyFill="1" applyBorder="1" applyAlignment="1">
      <alignment horizontal="center" vertical="top"/>
      <protection/>
    </xf>
    <xf numFmtId="0" fontId="10" fillId="24" borderId="17" xfId="52" applyFont="1" applyFill="1" applyBorder="1" applyAlignment="1">
      <alignment horizontal="center" vertical="top" wrapText="1" shrinkToFit="1"/>
      <protection/>
    </xf>
    <xf numFmtId="0" fontId="10" fillId="24" borderId="18" xfId="52" applyFont="1" applyFill="1" applyBorder="1" applyAlignment="1">
      <alignment horizontal="center" vertical="top" wrapText="1" shrinkToFit="1"/>
      <protection/>
    </xf>
    <xf numFmtId="0" fontId="15" fillId="0" borderId="0" xfId="50" applyFont="1">
      <alignment/>
      <protection/>
    </xf>
    <xf numFmtId="0" fontId="2" fillId="0" borderId="0" xfId="50" applyFont="1">
      <alignment/>
      <protection/>
    </xf>
    <xf numFmtId="3" fontId="0" fillId="0" borderId="0" xfId="50" applyNumberFormat="1" applyFont="1" applyBorder="1" applyAlignment="1">
      <alignment horizontal="right" vertical="center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Obično 2" xfId="51"/>
    <cellStyle name="Obično 3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8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6.140625" style="0" customWidth="1"/>
    <col min="2" max="2" width="10.00390625" style="0" customWidth="1"/>
    <col min="3" max="3" width="10.8515625" style="0" customWidth="1"/>
    <col min="4" max="4" width="37.28125" style="0" customWidth="1"/>
    <col min="5" max="5" width="12.00390625" style="0" customWidth="1"/>
    <col min="6" max="6" width="11.7109375" style="0" customWidth="1"/>
    <col min="7" max="7" width="11.140625" style="0" hidden="1" customWidth="1"/>
    <col min="8" max="8" width="37.57421875" style="0" customWidth="1"/>
  </cols>
  <sheetData>
    <row r="1" spans="1:6" ht="21.75" customHeight="1">
      <c r="A1" s="15" t="s">
        <v>41</v>
      </c>
      <c r="B1" s="9"/>
      <c r="C1" s="7"/>
      <c r="D1" s="8"/>
      <c r="E1" s="9"/>
      <c r="F1" s="9"/>
    </row>
    <row r="2" spans="1:16" ht="21" customHeight="1">
      <c r="A2" s="16" t="s">
        <v>42</v>
      </c>
      <c r="B2" s="10"/>
      <c r="C2" s="11"/>
      <c r="D2" s="12"/>
      <c r="E2" s="13"/>
      <c r="F2" s="10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9.25" customHeight="1">
      <c r="A3" s="86" t="s">
        <v>81</v>
      </c>
      <c r="B3" s="86"/>
      <c r="C3" s="86"/>
      <c r="D3" s="86"/>
      <c r="E3" s="86"/>
      <c r="F3" s="86"/>
      <c r="G3" s="87"/>
      <c r="H3" s="87"/>
      <c r="I3" s="6"/>
      <c r="J3" s="6"/>
      <c r="K3" s="6"/>
      <c r="L3" s="6"/>
      <c r="M3" s="6"/>
      <c r="N3" s="6"/>
      <c r="O3" s="6"/>
      <c r="P3" s="6"/>
    </row>
    <row r="4" spans="1:16" ht="30.75" customHeight="1">
      <c r="A4" s="88" t="s">
        <v>179</v>
      </c>
      <c r="B4" s="86"/>
      <c r="C4" s="86"/>
      <c r="D4" s="86"/>
      <c r="E4" s="86"/>
      <c r="F4" s="86"/>
      <c r="G4" s="87"/>
      <c r="H4" s="87"/>
      <c r="I4" s="6"/>
      <c r="J4" s="6"/>
      <c r="K4" s="6"/>
      <c r="L4" s="6"/>
      <c r="M4" s="6"/>
      <c r="N4" s="6"/>
      <c r="O4" s="6"/>
      <c r="P4" s="6"/>
    </row>
    <row r="5" spans="1:6" ht="19.5" customHeight="1" thickBot="1">
      <c r="A5" s="14"/>
      <c r="B5" s="10"/>
      <c r="C5" s="11"/>
      <c r="D5" s="12"/>
      <c r="E5" s="10"/>
      <c r="F5" s="10"/>
    </row>
    <row r="6" spans="1:8" ht="21" customHeight="1" thickTop="1">
      <c r="A6" s="89" t="s">
        <v>158</v>
      </c>
      <c r="B6" s="90"/>
      <c r="C6" s="90"/>
      <c r="D6" s="90"/>
      <c r="E6" s="90"/>
      <c r="F6" s="90"/>
      <c r="G6" s="90"/>
      <c r="H6" s="91"/>
    </row>
    <row r="7" spans="1:8" ht="61.5" customHeight="1">
      <c r="A7" s="17" t="s">
        <v>0</v>
      </c>
      <c r="B7" s="5" t="s">
        <v>1</v>
      </c>
      <c r="C7" s="5" t="s">
        <v>152</v>
      </c>
      <c r="D7" s="5" t="s">
        <v>2</v>
      </c>
      <c r="E7" s="5" t="s">
        <v>44</v>
      </c>
      <c r="F7" s="5" t="s">
        <v>45</v>
      </c>
      <c r="G7" s="18"/>
      <c r="H7" s="71" t="s">
        <v>144</v>
      </c>
    </row>
    <row r="8" spans="1:8" ht="21.75" customHeight="1">
      <c r="A8" s="27"/>
      <c r="B8" s="28">
        <v>32</v>
      </c>
      <c r="C8" s="29"/>
      <c r="D8" s="28" t="s">
        <v>3</v>
      </c>
      <c r="E8" s="21"/>
      <c r="F8" s="21"/>
      <c r="G8" s="18"/>
      <c r="H8" s="72"/>
    </row>
    <row r="9" spans="1:8" ht="21" customHeight="1">
      <c r="A9" s="27"/>
      <c r="B9" s="28">
        <v>321</v>
      </c>
      <c r="C9" s="44"/>
      <c r="D9" s="28" t="s">
        <v>4</v>
      </c>
      <c r="E9" s="21"/>
      <c r="F9" s="21"/>
      <c r="G9" s="18"/>
      <c r="H9" s="72"/>
    </row>
    <row r="10" spans="1:8" ht="21" customHeight="1">
      <c r="A10" s="30"/>
      <c r="B10" s="31">
        <v>322</v>
      </c>
      <c r="C10" s="45"/>
      <c r="D10" s="31" t="s">
        <v>5</v>
      </c>
      <c r="E10" s="22"/>
      <c r="F10" s="23"/>
      <c r="G10" s="18"/>
      <c r="H10" s="73"/>
    </row>
    <row r="11" spans="1:8" ht="19.5" customHeight="1">
      <c r="A11" s="32" t="s">
        <v>64</v>
      </c>
      <c r="B11" s="31">
        <v>3221</v>
      </c>
      <c r="C11" s="45">
        <f>SUM(F12:F16)</f>
        <v>34600</v>
      </c>
      <c r="D11" s="31" t="s">
        <v>6</v>
      </c>
      <c r="E11" s="22"/>
      <c r="F11" s="23"/>
      <c r="G11" s="18"/>
      <c r="H11" s="73"/>
    </row>
    <row r="12" spans="1:8" ht="28.5" customHeight="1">
      <c r="A12" s="33" t="s">
        <v>58</v>
      </c>
      <c r="B12" s="34">
        <v>32211</v>
      </c>
      <c r="C12" s="46"/>
      <c r="D12" s="36" t="s">
        <v>47</v>
      </c>
      <c r="E12" s="24">
        <f>F12/1.25</f>
        <v>5600</v>
      </c>
      <c r="F12" s="24">
        <v>7000</v>
      </c>
      <c r="G12" s="18"/>
      <c r="H12" s="74" t="s">
        <v>43</v>
      </c>
    </row>
    <row r="13" spans="1:8" ht="25.5" customHeight="1">
      <c r="A13" s="37" t="s">
        <v>59</v>
      </c>
      <c r="B13" s="34">
        <v>32211</v>
      </c>
      <c r="C13" s="46"/>
      <c r="D13" s="36" t="s">
        <v>7</v>
      </c>
      <c r="E13" s="24">
        <f aca="true" t="shared" si="0" ref="E13:E71">F13/1.25</f>
        <v>4000</v>
      </c>
      <c r="F13" s="24">
        <v>5000</v>
      </c>
      <c r="G13" s="18"/>
      <c r="H13" s="74" t="s">
        <v>43</v>
      </c>
    </row>
    <row r="14" spans="1:8" ht="23.25" customHeight="1">
      <c r="A14" s="37" t="s">
        <v>60</v>
      </c>
      <c r="B14" s="34">
        <v>32212</v>
      </c>
      <c r="C14" s="46"/>
      <c r="D14" s="36" t="s">
        <v>49</v>
      </c>
      <c r="E14" s="24">
        <f>F14/1.25</f>
        <v>1200</v>
      </c>
      <c r="F14" s="24">
        <v>1500</v>
      </c>
      <c r="G14" s="18"/>
      <c r="H14" s="74" t="s">
        <v>43</v>
      </c>
    </row>
    <row r="15" spans="1:8" ht="24.75" customHeight="1">
      <c r="A15" s="37" t="s">
        <v>61</v>
      </c>
      <c r="B15" s="36">
        <v>32214</v>
      </c>
      <c r="C15" s="46"/>
      <c r="D15" s="36" t="s">
        <v>46</v>
      </c>
      <c r="E15" s="24">
        <f>F15/1.25</f>
        <v>12000</v>
      </c>
      <c r="F15" s="24">
        <v>15000</v>
      </c>
      <c r="G15" s="18"/>
      <c r="H15" s="74" t="s">
        <v>43</v>
      </c>
    </row>
    <row r="16" spans="1:8" ht="28.5" customHeight="1">
      <c r="A16" s="37" t="s">
        <v>62</v>
      </c>
      <c r="B16" s="34">
        <v>32219</v>
      </c>
      <c r="C16" s="46"/>
      <c r="D16" s="36" t="s">
        <v>48</v>
      </c>
      <c r="E16" s="24">
        <f t="shared" si="0"/>
        <v>4880</v>
      </c>
      <c r="F16" s="24">
        <v>6100</v>
      </c>
      <c r="G16" s="18"/>
      <c r="H16" s="74" t="s">
        <v>43</v>
      </c>
    </row>
    <row r="17" spans="1:8" ht="24" customHeight="1">
      <c r="A17" s="39" t="s">
        <v>65</v>
      </c>
      <c r="B17" s="40">
        <v>3227</v>
      </c>
      <c r="C17" s="45">
        <f>SUM(F18)</f>
        <v>700</v>
      </c>
      <c r="D17" s="40" t="s">
        <v>8</v>
      </c>
      <c r="E17" s="24"/>
      <c r="F17" s="22"/>
      <c r="G17" s="18"/>
      <c r="H17" s="75"/>
    </row>
    <row r="18" spans="1:8" ht="26.25" customHeight="1">
      <c r="A18" s="38" t="s">
        <v>58</v>
      </c>
      <c r="B18" s="36">
        <v>32271</v>
      </c>
      <c r="C18" s="46"/>
      <c r="D18" s="36" t="s">
        <v>8</v>
      </c>
      <c r="E18" s="24">
        <f t="shared" si="0"/>
        <v>560</v>
      </c>
      <c r="F18" s="24">
        <v>700</v>
      </c>
      <c r="G18" s="18"/>
      <c r="H18" s="74" t="s">
        <v>43</v>
      </c>
    </row>
    <row r="19" spans="1:8" ht="18.75" customHeight="1">
      <c r="A19" s="39" t="s">
        <v>66</v>
      </c>
      <c r="B19" s="40">
        <v>3222</v>
      </c>
      <c r="C19" s="45">
        <f>SUM(F20:F22)</f>
        <v>208000</v>
      </c>
      <c r="D19" s="40" t="s">
        <v>9</v>
      </c>
      <c r="E19" s="24"/>
      <c r="F19" s="22"/>
      <c r="G19" s="18"/>
      <c r="H19" s="75"/>
    </row>
    <row r="20" spans="1:8" ht="24.75" customHeight="1">
      <c r="A20" s="38" t="s">
        <v>58</v>
      </c>
      <c r="B20" s="34">
        <v>32231</v>
      </c>
      <c r="C20" s="46"/>
      <c r="D20" s="36" t="s">
        <v>119</v>
      </c>
      <c r="E20" s="24">
        <f t="shared" si="0"/>
        <v>3600</v>
      </c>
      <c r="F20" s="24">
        <v>4500</v>
      </c>
      <c r="G20" s="18"/>
      <c r="H20" s="74" t="s">
        <v>43</v>
      </c>
    </row>
    <row r="21" spans="1:8" ht="21" customHeight="1">
      <c r="A21" s="38" t="s">
        <v>59</v>
      </c>
      <c r="B21" s="34">
        <v>32233</v>
      </c>
      <c r="C21" s="46"/>
      <c r="D21" s="36" t="s">
        <v>10</v>
      </c>
      <c r="E21" s="24">
        <f t="shared" si="0"/>
        <v>160000</v>
      </c>
      <c r="F21" s="24">
        <v>200000</v>
      </c>
      <c r="G21" s="18"/>
      <c r="H21" s="76" t="s">
        <v>31</v>
      </c>
    </row>
    <row r="22" spans="1:8" ht="27" customHeight="1">
      <c r="A22" s="38" t="s">
        <v>60</v>
      </c>
      <c r="B22" s="34">
        <v>32234</v>
      </c>
      <c r="C22" s="46"/>
      <c r="D22" s="36" t="s">
        <v>50</v>
      </c>
      <c r="E22" s="24">
        <f t="shared" si="0"/>
        <v>2800</v>
      </c>
      <c r="F22" s="24">
        <v>3500</v>
      </c>
      <c r="G22" s="18"/>
      <c r="H22" s="74" t="s">
        <v>43</v>
      </c>
    </row>
    <row r="23" spans="1:8" ht="18" customHeight="1">
      <c r="A23" s="39" t="s">
        <v>67</v>
      </c>
      <c r="B23" s="31">
        <v>3224</v>
      </c>
      <c r="C23" s="45">
        <f>SUM(F24)</f>
        <v>5000</v>
      </c>
      <c r="D23" s="40" t="s">
        <v>11</v>
      </c>
      <c r="E23" s="24"/>
      <c r="F23" s="22"/>
      <c r="G23" s="18"/>
      <c r="H23" s="75"/>
    </row>
    <row r="24" spans="1:8" ht="25.5" customHeight="1">
      <c r="A24" s="38" t="s">
        <v>58</v>
      </c>
      <c r="B24" s="34">
        <v>32244</v>
      </c>
      <c r="C24" s="46"/>
      <c r="D24" s="36" t="s">
        <v>170</v>
      </c>
      <c r="E24" s="24">
        <f t="shared" si="0"/>
        <v>4000</v>
      </c>
      <c r="F24" s="24">
        <v>5000</v>
      </c>
      <c r="G24" s="18"/>
      <c r="H24" s="74" t="s">
        <v>43</v>
      </c>
    </row>
    <row r="25" spans="1:8" ht="18.75" customHeight="1">
      <c r="A25" s="39" t="s">
        <v>68</v>
      </c>
      <c r="B25" s="31">
        <v>3225</v>
      </c>
      <c r="C25" s="45">
        <f>SUM(F26)</f>
        <v>0</v>
      </c>
      <c r="D25" s="40" t="s">
        <v>12</v>
      </c>
      <c r="E25" s="24"/>
      <c r="F25" s="22"/>
      <c r="G25" s="18"/>
      <c r="H25" s="75"/>
    </row>
    <row r="26" spans="1:8" ht="27" customHeight="1">
      <c r="A26" s="38" t="s">
        <v>58</v>
      </c>
      <c r="B26" s="34">
        <v>32251</v>
      </c>
      <c r="C26" s="46"/>
      <c r="D26" s="34" t="s">
        <v>13</v>
      </c>
      <c r="E26" s="24">
        <f t="shared" si="0"/>
        <v>0</v>
      </c>
      <c r="F26" s="24">
        <v>0</v>
      </c>
      <c r="G26" s="18"/>
      <c r="H26" s="74" t="s">
        <v>43</v>
      </c>
    </row>
    <row r="27" spans="1:8" ht="20.25" customHeight="1">
      <c r="A27" s="32"/>
      <c r="B27" s="31">
        <v>323</v>
      </c>
      <c r="C27" s="45"/>
      <c r="D27" s="31" t="s">
        <v>14</v>
      </c>
      <c r="E27" s="24"/>
      <c r="F27" s="22"/>
      <c r="G27" s="18"/>
      <c r="H27" s="75"/>
    </row>
    <row r="28" spans="1:8" ht="21.75" customHeight="1">
      <c r="A28" s="32" t="s">
        <v>69</v>
      </c>
      <c r="B28" s="31">
        <v>3231</v>
      </c>
      <c r="C28" s="45">
        <f>SUM(F29:F30)</f>
        <v>11500</v>
      </c>
      <c r="D28" s="31" t="s">
        <v>30</v>
      </c>
      <c r="E28" s="24"/>
      <c r="F28" s="22"/>
      <c r="G28" s="18"/>
      <c r="H28" s="75"/>
    </row>
    <row r="29" spans="1:8" ht="25.5" customHeight="1">
      <c r="A29" s="33" t="s">
        <v>58</v>
      </c>
      <c r="B29" s="36">
        <v>32311</v>
      </c>
      <c r="C29" s="46"/>
      <c r="D29" s="36" t="s">
        <v>29</v>
      </c>
      <c r="E29" s="24">
        <f t="shared" si="0"/>
        <v>7200</v>
      </c>
      <c r="F29" s="24">
        <v>9000</v>
      </c>
      <c r="G29" s="18"/>
      <c r="H29" s="74" t="s">
        <v>43</v>
      </c>
    </row>
    <row r="30" spans="1:8" ht="28.5" customHeight="1">
      <c r="A30" s="38" t="s">
        <v>59</v>
      </c>
      <c r="B30" s="36">
        <v>32313</v>
      </c>
      <c r="C30" s="46"/>
      <c r="D30" s="36" t="s">
        <v>15</v>
      </c>
      <c r="E30" s="24">
        <f t="shared" si="0"/>
        <v>2000</v>
      </c>
      <c r="F30" s="24">
        <v>2500</v>
      </c>
      <c r="G30" s="18"/>
      <c r="H30" s="74" t="s">
        <v>43</v>
      </c>
    </row>
    <row r="31" spans="1:8" ht="18" customHeight="1">
      <c r="A31" s="39" t="s">
        <v>70</v>
      </c>
      <c r="B31" s="40">
        <v>3232</v>
      </c>
      <c r="C31" s="45">
        <f>SUM(F32:F33)</f>
        <v>32500</v>
      </c>
      <c r="D31" s="40" t="s">
        <v>16</v>
      </c>
      <c r="E31" s="24"/>
      <c r="F31" s="22"/>
      <c r="G31" s="18"/>
      <c r="H31" s="75"/>
    </row>
    <row r="32" spans="1:8" ht="26.25" customHeight="1">
      <c r="A32" s="38" t="s">
        <v>58</v>
      </c>
      <c r="B32" s="34">
        <v>32329</v>
      </c>
      <c r="C32" s="46"/>
      <c r="D32" s="36" t="s">
        <v>51</v>
      </c>
      <c r="E32" s="24">
        <f t="shared" si="0"/>
        <v>13200</v>
      </c>
      <c r="F32" s="24">
        <v>16500</v>
      </c>
      <c r="G32" s="18"/>
      <c r="H32" s="77" t="s">
        <v>43</v>
      </c>
    </row>
    <row r="33" spans="1:8" ht="26.25" customHeight="1">
      <c r="A33" s="38" t="s">
        <v>59</v>
      </c>
      <c r="B33" s="34">
        <v>32329</v>
      </c>
      <c r="C33" s="46"/>
      <c r="D33" s="36" t="s">
        <v>52</v>
      </c>
      <c r="E33" s="24">
        <f t="shared" si="0"/>
        <v>12800</v>
      </c>
      <c r="F33" s="24">
        <v>16000</v>
      </c>
      <c r="G33" s="18"/>
      <c r="H33" s="77" t="s">
        <v>43</v>
      </c>
    </row>
    <row r="34" spans="1:8" ht="19.5" customHeight="1">
      <c r="A34" s="32" t="s">
        <v>71</v>
      </c>
      <c r="B34" s="31">
        <v>3233</v>
      </c>
      <c r="C34" s="45">
        <f>SUM(F35)</f>
        <v>0</v>
      </c>
      <c r="D34" s="40" t="s">
        <v>17</v>
      </c>
      <c r="E34" s="24"/>
      <c r="F34" s="22"/>
      <c r="G34" s="18"/>
      <c r="H34" s="75"/>
    </row>
    <row r="35" spans="1:8" ht="27" customHeight="1">
      <c r="A35" s="33" t="s">
        <v>58</v>
      </c>
      <c r="B35" s="34">
        <v>32339</v>
      </c>
      <c r="C35" s="46"/>
      <c r="D35" s="36" t="s">
        <v>53</v>
      </c>
      <c r="E35" s="24">
        <f t="shared" si="0"/>
        <v>0</v>
      </c>
      <c r="F35" s="24">
        <v>0</v>
      </c>
      <c r="G35" s="18"/>
      <c r="H35" s="74" t="s">
        <v>43</v>
      </c>
    </row>
    <row r="36" spans="1:8" ht="20.25" customHeight="1">
      <c r="A36" s="39" t="s">
        <v>72</v>
      </c>
      <c r="B36" s="40">
        <v>3236</v>
      </c>
      <c r="C36" s="45">
        <f>SUM(F37:F38)</f>
        <v>11400</v>
      </c>
      <c r="D36" s="40" t="s">
        <v>18</v>
      </c>
      <c r="E36" s="24"/>
      <c r="F36" s="22"/>
      <c r="G36" s="18"/>
      <c r="H36" s="75"/>
    </row>
    <row r="37" spans="1:8" ht="27.75" customHeight="1">
      <c r="A37" s="38" t="s">
        <v>58</v>
      </c>
      <c r="B37" s="34">
        <v>32361</v>
      </c>
      <c r="C37" s="46"/>
      <c r="D37" s="36" t="s">
        <v>19</v>
      </c>
      <c r="E37" s="24">
        <f t="shared" si="0"/>
        <v>6720</v>
      </c>
      <c r="F37" s="24">
        <v>8400</v>
      </c>
      <c r="G37" s="18"/>
      <c r="H37" s="74" t="s">
        <v>43</v>
      </c>
    </row>
    <row r="38" spans="1:8" ht="26.25" customHeight="1">
      <c r="A38" s="33" t="s">
        <v>59</v>
      </c>
      <c r="B38" s="34">
        <v>32369</v>
      </c>
      <c r="C38" s="46"/>
      <c r="D38" s="36" t="s">
        <v>63</v>
      </c>
      <c r="E38" s="24">
        <f t="shared" si="0"/>
        <v>2400</v>
      </c>
      <c r="F38" s="24">
        <v>3000</v>
      </c>
      <c r="G38" s="18"/>
      <c r="H38" s="74" t="s">
        <v>43</v>
      </c>
    </row>
    <row r="39" spans="1:8" ht="19.5" customHeight="1">
      <c r="A39" s="39" t="s">
        <v>73</v>
      </c>
      <c r="B39" s="31">
        <v>3238</v>
      </c>
      <c r="C39" s="45">
        <f>SUM(F40)</f>
        <v>500</v>
      </c>
      <c r="D39" s="40" t="s">
        <v>20</v>
      </c>
      <c r="E39" s="24"/>
      <c r="F39" s="22"/>
      <c r="G39" s="18"/>
      <c r="H39" s="75"/>
    </row>
    <row r="40" spans="1:8" ht="26.25" customHeight="1">
      <c r="A40" s="38" t="s">
        <v>58</v>
      </c>
      <c r="B40" s="34">
        <v>32389</v>
      </c>
      <c r="C40" s="46"/>
      <c r="D40" s="34" t="s">
        <v>21</v>
      </c>
      <c r="E40" s="24">
        <f t="shared" si="0"/>
        <v>400</v>
      </c>
      <c r="F40" s="24">
        <v>500</v>
      </c>
      <c r="G40" s="18"/>
      <c r="H40" s="74" t="s">
        <v>43</v>
      </c>
    </row>
    <row r="41" spans="1:8" ht="20.25" customHeight="1">
      <c r="A41" s="32" t="s">
        <v>74</v>
      </c>
      <c r="B41" s="31">
        <v>3239</v>
      </c>
      <c r="C41" s="45">
        <f>SUM(F42)</f>
        <v>1000</v>
      </c>
      <c r="D41" s="31" t="s">
        <v>22</v>
      </c>
      <c r="E41" s="24"/>
      <c r="F41" s="22"/>
      <c r="G41" s="18"/>
      <c r="H41" s="75"/>
    </row>
    <row r="42" spans="1:8" ht="27" customHeight="1">
      <c r="A42" s="33" t="s">
        <v>58</v>
      </c>
      <c r="B42" s="36">
        <v>32399</v>
      </c>
      <c r="C42" s="46"/>
      <c r="D42" s="36" t="s">
        <v>54</v>
      </c>
      <c r="E42" s="24">
        <f t="shared" si="0"/>
        <v>800</v>
      </c>
      <c r="F42" s="24">
        <v>1000</v>
      </c>
      <c r="G42" s="19"/>
      <c r="H42" s="74" t="s">
        <v>43</v>
      </c>
    </row>
    <row r="43" spans="1:8" ht="32.25" customHeight="1">
      <c r="A43" s="32"/>
      <c r="B43" s="31">
        <v>329</v>
      </c>
      <c r="C43" s="45"/>
      <c r="D43" s="40" t="s">
        <v>23</v>
      </c>
      <c r="E43" s="24"/>
      <c r="F43" s="22"/>
      <c r="G43" s="18"/>
      <c r="H43" s="75"/>
    </row>
    <row r="44" spans="1:8" ht="20.25" customHeight="1">
      <c r="A44" s="32" t="s">
        <v>75</v>
      </c>
      <c r="B44" s="31">
        <v>3299</v>
      </c>
      <c r="C44" s="45">
        <f>SUM(F45:F47)</f>
        <v>35000</v>
      </c>
      <c r="D44" s="40" t="s">
        <v>24</v>
      </c>
      <c r="E44" s="24"/>
      <c r="F44" s="22"/>
      <c r="G44" s="18"/>
      <c r="H44" s="75"/>
    </row>
    <row r="45" spans="1:8" ht="24" customHeight="1">
      <c r="A45" s="33" t="s">
        <v>58</v>
      </c>
      <c r="B45" s="34">
        <v>32999</v>
      </c>
      <c r="C45" s="46"/>
      <c r="D45" s="36" t="s">
        <v>25</v>
      </c>
      <c r="E45" s="24">
        <f t="shared" si="0"/>
        <v>4000</v>
      </c>
      <c r="F45" s="24">
        <v>5000</v>
      </c>
      <c r="G45" s="18"/>
      <c r="H45" s="74" t="s">
        <v>43</v>
      </c>
    </row>
    <row r="46" spans="1:8" ht="24" customHeight="1">
      <c r="A46" s="33" t="s">
        <v>59</v>
      </c>
      <c r="B46" s="34">
        <v>32999</v>
      </c>
      <c r="C46" s="46"/>
      <c r="D46" s="36" t="s">
        <v>171</v>
      </c>
      <c r="E46" s="24">
        <f t="shared" si="0"/>
        <v>11200</v>
      </c>
      <c r="F46" s="24">
        <v>14000</v>
      </c>
      <c r="G46" s="18"/>
      <c r="H46" s="74" t="s">
        <v>43</v>
      </c>
    </row>
    <row r="47" spans="1:8" ht="24" customHeight="1">
      <c r="A47" s="33" t="s">
        <v>60</v>
      </c>
      <c r="B47" s="34">
        <v>32999</v>
      </c>
      <c r="C47" s="46"/>
      <c r="D47" s="36" t="s">
        <v>153</v>
      </c>
      <c r="E47" s="24">
        <f t="shared" si="0"/>
        <v>12800</v>
      </c>
      <c r="F47" s="24">
        <v>16000</v>
      </c>
      <c r="G47" s="18"/>
      <c r="H47" s="74" t="s">
        <v>43</v>
      </c>
    </row>
    <row r="48" spans="1:8" ht="18.75" customHeight="1">
      <c r="A48" s="32"/>
      <c r="B48" s="31">
        <v>34</v>
      </c>
      <c r="C48" s="45"/>
      <c r="D48" s="40" t="s">
        <v>26</v>
      </c>
      <c r="E48" s="24"/>
      <c r="F48" s="22"/>
      <c r="G48" s="18"/>
      <c r="H48" s="75"/>
    </row>
    <row r="49" spans="1:8" ht="21.75" customHeight="1">
      <c r="A49" s="32"/>
      <c r="B49" s="31">
        <v>343</v>
      </c>
      <c r="C49" s="45"/>
      <c r="D49" s="40" t="s">
        <v>27</v>
      </c>
      <c r="E49" s="24"/>
      <c r="F49" s="22"/>
      <c r="G49" s="18"/>
      <c r="H49" s="75"/>
    </row>
    <row r="50" spans="1:8" s="54" customFormat="1" ht="18" customHeight="1">
      <c r="A50" s="32" t="s">
        <v>76</v>
      </c>
      <c r="B50" s="31">
        <v>3431</v>
      </c>
      <c r="C50" s="45">
        <f>SUM(F51)</f>
        <v>1500</v>
      </c>
      <c r="D50" s="40" t="s">
        <v>28</v>
      </c>
      <c r="E50" s="24"/>
      <c r="F50" s="22"/>
      <c r="G50" s="53"/>
      <c r="H50" s="75"/>
    </row>
    <row r="51" spans="1:8" s="54" customFormat="1" ht="27.75" customHeight="1">
      <c r="A51" s="33" t="s">
        <v>58</v>
      </c>
      <c r="B51" s="34">
        <v>34312</v>
      </c>
      <c r="C51" s="46"/>
      <c r="D51" s="36" t="s">
        <v>55</v>
      </c>
      <c r="E51" s="24">
        <f t="shared" si="0"/>
        <v>1200</v>
      </c>
      <c r="F51" s="24">
        <v>1500</v>
      </c>
      <c r="G51" s="53"/>
      <c r="H51" s="74" t="s">
        <v>43</v>
      </c>
    </row>
    <row r="52" spans="1:8" s="54" customFormat="1" ht="21.75" customHeight="1">
      <c r="A52" s="32" t="s">
        <v>77</v>
      </c>
      <c r="B52" s="31">
        <v>3234</v>
      </c>
      <c r="C52" s="45">
        <f>SUM(F53:F55)</f>
        <v>24000</v>
      </c>
      <c r="D52" s="31" t="s">
        <v>32</v>
      </c>
      <c r="E52" s="24"/>
      <c r="F52" s="22"/>
      <c r="G52" s="53"/>
      <c r="H52" s="75"/>
    </row>
    <row r="53" spans="1:8" s="54" customFormat="1" ht="36.75" customHeight="1">
      <c r="A53" s="33" t="s">
        <v>58</v>
      </c>
      <c r="B53" s="36">
        <v>32341</v>
      </c>
      <c r="C53" s="46"/>
      <c r="D53" s="36" t="s">
        <v>33</v>
      </c>
      <c r="E53" s="24">
        <f t="shared" si="0"/>
        <v>12800</v>
      </c>
      <c r="F53" s="24">
        <v>16000</v>
      </c>
      <c r="G53" s="53"/>
      <c r="H53" s="74" t="s">
        <v>43</v>
      </c>
    </row>
    <row r="54" spans="1:8" s="54" customFormat="1" ht="25.5" customHeight="1">
      <c r="A54" s="38" t="s">
        <v>59</v>
      </c>
      <c r="B54" s="36">
        <v>32342</v>
      </c>
      <c r="C54" s="46"/>
      <c r="D54" s="36" t="s">
        <v>34</v>
      </c>
      <c r="E54" s="24">
        <f t="shared" si="0"/>
        <v>6400</v>
      </c>
      <c r="F54" s="24">
        <v>8000</v>
      </c>
      <c r="G54" s="53"/>
      <c r="H54" s="74" t="s">
        <v>43</v>
      </c>
    </row>
    <row r="55" spans="1:8" ht="28.5" customHeight="1">
      <c r="A55" s="38" t="s">
        <v>60</v>
      </c>
      <c r="B55" s="36">
        <v>32349</v>
      </c>
      <c r="C55" s="46"/>
      <c r="D55" s="36" t="s">
        <v>22</v>
      </c>
      <c r="E55" s="24">
        <f t="shared" si="0"/>
        <v>0</v>
      </c>
      <c r="F55" s="24">
        <v>0</v>
      </c>
      <c r="G55" s="18"/>
      <c r="H55" s="74" t="s">
        <v>43</v>
      </c>
    </row>
    <row r="56" spans="1:8" ht="17.25" customHeight="1">
      <c r="A56" s="32" t="s">
        <v>78</v>
      </c>
      <c r="B56" s="31">
        <v>4221</v>
      </c>
      <c r="C56" s="45">
        <f>SUM(F57:F58)</f>
        <v>6000</v>
      </c>
      <c r="D56" s="31" t="s">
        <v>39</v>
      </c>
      <c r="E56" s="24"/>
      <c r="F56" s="22"/>
      <c r="G56" s="18"/>
      <c r="H56" s="75"/>
    </row>
    <row r="57" spans="1:8" ht="25.5">
      <c r="A57" s="33">
        <v>1</v>
      </c>
      <c r="B57" s="36">
        <v>42211</v>
      </c>
      <c r="C57" s="46"/>
      <c r="D57" s="36" t="s">
        <v>40</v>
      </c>
      <c r="E57" s="24">
        <f t="shared" si="0"/>
        <v>4800</v>
      </c>
      <c r="F57" s="24">
        <v>6000</v>
      </c>
      <c r="G57" s="18"/>
      <c r="H57" s="74" t="s">
        <v>43</v>
      </c>
    </row>
    <row r="58" spans="1:8" ht="20.25" customHeight="1">
      <c r="A58" s="33" t="s">
        <v>59</v>
      </c>
      <c r="B58" s="36">
        <v>42212</v>
      </c>
      <c r="C58" s="46"/>
      <c r="D58" s="36" t="s">
        <v>57</v>
      </c>
      <c r="E58" s="24">
        <f t="shared" si="0"/>
        <v>0</v>
      </c>
      <c r="F58" s="24">
        <v>0</v>
      </c>
      <c r="G58" s="18"/>
      <c r="H58" s="76"/>
    </row>
    <row r="59" spans="1:8" ht="19.5" customHeight="1">
      <c r="A59" s="39" t="s">
        <v>79</v>
      </c>
      <c r="B59" s="40">
        <v>4241</v>
      </c>
      <c r="C59" s="45">
        <f>SUM(F60)</f>
        <v>0</v>
      </c>
      <c r="D59" s="40" t="s">
        <v>56</v>
      </c>
      <c r="E59" s="24"/>
      <c r="F59" s="24"/>
      <c r="G59" s="18"/>
      <c r="H59" s="76"/>
    </row>
    <row r="60" spans="1:8" ht="29.25" customHeight="1">
      <c r="A60" s="38" t="s">
        <v>58</v>
      </c>
      <c r="B60" s="36">
        <v>42411</v>
      </c>
      <c r="C60" s="46"/>
      <c r="D60" s="36" t="s">
        <v>56</v>
      </c>
      <c r="E60" s="24">
        <f t="shared" si="0"/>
        <v>0</v>
      </c>
      <c r="F60" s="24">
        <v>0</v>
      </c>
      <c r="G60" s="18"/>
      <c r="H60" s="74" t="s">
        <v>43</v>
      </c>
    </row>
    <row r="61" spans="1:8" ht="18" customHeight="1">
      <c r="A61" s="27"/>
      <c r="B61" s="28">
        <v>32</v>
      </c>
      <c r="C61" s="44"/>
      <c r="D61" s="28" t="s">
        <v>3</v>
      </c>
      <c r="E61" s="24"/>
      <c r="F61" s="26"/>
      <c r="G61" s="18"/>
      <c r="H61" s="78"/>
    </row>
    <row r="62" spans="1:8" ht="16.5">
      <c r="A62" s="30"/>
      <c r="B62" s="31">
        <v>322</v>
      </c>
      <c r="C62" s="45"/>
      <c r="D62" s="31" t="s">
        <v>5</v>
      </c>
      <c r="E62" s="24"/>
      <c r="F62" s="24"/>
      <c r="G62" s="18"/>
      <c r="H62" s="79"/>
    </row>
    <row r="63" spans="1:8" ht="20.25" customHeight="1">
      <c r="A63" s="47" t="s">
        <v>80</v>
      </c>
      <c r="B63" s="31">
        <v>3222</v>
      </c>
      <c r="C63" s="45">
        <f>SUM(F65:F71)</f>
        <v>122000</v>
      </c>
      <c r="D63" s="40" t="s">
        <v>9</v>
      </c>
      <c r="E63" s="24"/>
      <c r="F63" s="24"/>
      <c r="G63" s="18"/>
      <c r="H63" s="79"/>
    </row>
    <row r="64" spans="1:8" ht="20.25" customHeight="1">
      <c r="A64" s="37"/>
      <c r="B64" s="34">
        <v>32224</v>
      </c>
      <c r="C64" s="46"/>
      <c r="D64" s="36" t="s">
        <v>38</v>
      </c>
      <c r="E64" s="24"/>
      <c r="F64" s="24"/>
      <c r="G64" s="18"/>
      <c r="H64" s="79"/>
    </row>
    <row r="65" spans="1:8" ht="25.5">
      <c r="A65" s="38" t="s">
        <v>58</v>
      </c>
      <c r="B65" s="34"/>
      <c r="C65" s="46"/>
      <c r="D65" s="36" t="s">
        <v>35</v>
      </c>
      <c r="E65" s="24">
        <f t="shared" si="0"/>
        <v>15200</v>
      </c>
      <c r="F65" s="24">
        <v>19000</v>
      </c>
      <c r="G65" s="18"/>
      <c r="H65" s="74" t="s">
        <v>43</v>
      </c>
    </row>
    <row r="66" spans="1:8" ht="25.5">
      <c r="A66" s="38" t="s">
        <v>59</v>
      </c>
      <c r="B66" s="34"/>
      <c r="C66" s="35"/>
      <c r="D66" s="36" t="s">
        <v>36</v>
      </c>
      <c r="E66" s="24">
        <f t="shared" si="0"/>
        <v>16000</v>
      </c>
      <c r="F66" s="24">
        <v>20000</v>
      </c>
      <c r="G66" s="18"/>
      <c r="H66" s="74" t="s">
        <v>43</v>
      </c>
    </row>
    <row r="67" spans="1:8" ht="25.5">
      <c r="A67" s="38" t="s">
        <v>60</v>
      </c>
      <c r="B67" s="48"/>
      <c r="C67" s="49"/>
      <c r="D67" s="50" t="s">
        <v>145</v>
      </c>
      <c r="E67" s="24">
        <f t="shared" si="0"/>
        <v>15200</v>
      </c>
      <c r="F67" s="51">
        <v>19000</v>
      </c>
      <c r="G67" s="52"/>
      <c r="H67" s="74" t="s">
        <v>43</v>
      </c>
    </row>
    <row r="68" spans="1:8" ht="25.5">
      <c r="A68" s="38" t="s">
        <v>61</v>
      </c>
      <c r="B68" s="48"/>
      <c r="C68" s="49"/>
      <c r="D68" s="50" t="s">
        <v>146</v>
      </c>
      <c r="E68" s="24">
        <f t="shared" si="0"/>
        <v>8000</v>
      </c>
      <c r="F68" s="51">
        <v>10000</v>
      </c>
      <c r="G68" s="52"/>
      <c r="H68" s="74" t="s">
        <v>43</v>
      </c>
    </row>
    <row r="69" spans="1:8" ht="25.5">
      <c r="A69" s="38" t="s">
        <v>62</v>
      </c>
      <c r="B69" s="48"/>
      <c r="C69" s="49"/>
      <c r="D69" s="50" t="s">
        <v>147</v>
      </c>
      <c r="E69" s="51">
        <f t="shared" si="0"/>
        <v>12800</v>
      </c>
      <c r="F69" s="51">
        <v>16000</v>
      </c>
      <c r="G69" s="52"/>
      <c r="H69" s="80" t="s">
        <v>43</v>
      </c>
    </row>
    <row r="70" spans="1:8" ht="25.5">
      <c r="A70" s="38" t="s">
        <v>149</v>
      </c>
      <c r="B70" s="48"/>
      <c r="C70" s="49"/>
      <c r="D70" s="50" t="s">
        <v>37</v>
      </c>
      <c r="E70" s="51">
        <f t="shared" si="0"/>
        <v>14400</v>
      </c>
      <c r="F70" s="51">
        <v>18000</v>
      </c>
      <c r="G70" s="52"/>
      <c r="H70" s="80" t="s">
        <v>43</v>
      </c>
    </row>
    <row r="71" spans="1:8" ht="25.5">
      <c r="A71" s="38" t="s">
        <v>150</v>
      </c>
      <c r="B71" s="34"/>
      <c r="C71" s="35"/>
      <c r="D71" s="36" t="s">
        <v>148</v>
      </c>
      <c r="E71" s="51">
        <f t="shared" si="0"/>
        <v>16000</v>
      </c>
      <c r="F71" s="24">
        <v>20000</v>
      </c>
      <c r="G71" s="18"/>
      <c r="H71" s="80" t="s">
        <v>43</v>
      </c>
    </row>
    <row r="72" spans="1:8" ht="30" customHeight="1" thickBot="1">
      <c r="A72" s="41"/>
      <c r="B72" s="42"/>
      <c r="C72" s="43"/>
      <c r="D72" s="42"/>
      <c r="E72" s="25"/>
      <c r="F72" s="25"/>
      <c r="G72" s="20"/>
      <c r="H72" s="81"/>
    </row>
    <row r="73" ht="18" customHeight="1" thickTop="1"/>
    <row r="74" ht="15">
      <c r="A74" t="s">
        <v>172</v>
      </c>
    </row>
    <row r="75" ht="15">
      <c r="A75" t="s">
        <v>151</v>
      </c>
    </row>
    <row r="76" spans="1:8" ht="63" customHeight="1">
      <c r="A76" s="87" t="s">
        <v>173</v>
      </c>
      <c r="B76" s="87"/>
      <c r="C76" s="87"/>
      <c r="D76" s="87"/>
      <c r="E76" s="87"/>
      <c r="F76" s="87"/>
      <c r="G76" s="87"/>
      <c r="H76" s="87"/>
    </row>
    <row r="77" spans="3:6" ht="15">
      <c r="C77" s="2"/>
      <c r="F77" s="4"/>
    </row>
    <row r="79" spans="1:3" ht="15">
      <c r="A79" s="85" t="s">
        <v>176</v>
      </c>
      <c r="B79" s="85"/>
      <c r="C79" s="85"/>
    </row>
    <row r="80" spans="1:4" ht="15">
      <c r="A80" s="85" t="s">
        <v>177</v>
      </c>
      <c r="B80" s="85"/>
      <c r="C80" s="85"/>
      <c r="D80" s="1"/>
    </row>
    <row r="81" spans="1:6" ht="15">
      <c r="A81" t="s">
        <v>175</v>
      </c>
      <c r="F81" s="3"/>
    </row>
    <row r="82" ht="15">
      <c r="F82" s="4"/>
    </row>
    <row r="83" ht="15">
      <c r="F83" s="3" t="s">
        <v>174</v>
      </c>
    </row>
    <row r="84" ht="15">
      <c r="F84" s="4" t="s">
        <v>178</v>
      </c>
    </row>
  </sheetData>
  <sheetProtection/>
  <mergeCells count="6">
    <mergeCell ref="A79:C79"/>
    <mergeCell ref="A80:C80"/>
    <mergeCell ref="A3:H3"/>
    <mergeCell ref="A4:H4"/>
    <mergeCell ref="A6:H6"/>
    <mergeCell ref="A76:H7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1"/>
  <sheetViews>
    <sheetView zoomScalePageLayoutView="0" workbookViewId="0" topLeftCell="A1">
      <selection activeCell="B55" sqref="B55"/>
    </sheetView>
  </sheetViews>
  <sheetFormatPr defaultColWidth="9.140625" defaultRowHeight="15"/>
  <cols>
    <col min="1" max="1" width="10.28125" style="55" customWidth="1"/>
    <col min="2" max="2" width="42.421875" style="69" customWidth="1"/>
    <col min="3" max="3" width="11.28125" style="57" customWidth="1"/>
    <col min="4" max="4" width="2.00390625" style="58" customWidth="1"/>
    <col min="5" max="16384" width="9.140625" style="58" customWidth="1"/>
  </cols>
  <sheetData>
    <row r="1" ht="15.75">
      <c r="B1" s="56" t="s">
        <v>159</v>
      </c>
    </row>
    <row r="3" spans="2:3" ht="45.75" customHeight="1">
      <c r="B3" s="59" t="s">
        <v>82</v>
      </c>
      <c r="C3" s="60" t="s">
        <v>143</v>
      </c>
    </row>
    <row r="4" spans="2:5" ht="12.75">
      <c r="B4" s="59" t="s">
        <v>83</v>
      </c>
      <c r="C4" s="61">
        <f>SUM(C7,C12,C15,C19,C23,)</f>
        <v>5817865</v>
      </c>
      <c r="D4" s="61"/>
      <c r="E4" s="61"/>
    </row>
    <row r="5" spans="2:3" ht="12.75">
      <c r="B5" s="59"/>
      <c r="C5" s="61"/>
    </row>
    <row r="6" spans="1:3" ht="12.75">
      <c r="A6" s="62" t="s">
        <v>84</v>
      </c>
      <c r="B6" s="59" t="s">
        <v>85</v>
      </c>
      <c r="C6" s="63"/>
    </row>
    <row r="7" spans="1:4" ht="12.75">
      <c r="A7" s="62">
        <v>63</v>
      </c>
      <c r="B7" s="59" t="s">
        <v>154</v>
      </c>
      <c r="C7" s="61">
        <f>SUM(C8:C10)</f>
        <v>4804365</v>
      </c>
      <c r="D7" s="61"/>
    </row>
    <row r="8" spans="1:3" ht="12.75">
      <c r="A8" s="55">
        <v>63613</v>
      </c>
      <c r="B8" s="64" t="s">
        <v>86</v>
      </c>
      <c r="C8" s="63">
        <v>16000</v>
      </c>
    </row>
    <row r="9" spans="1:4" ht="25.5">
      <c r="A9" s="55">
        <v>63612</v>
      </c>
      <c r="B9" s="64" t="s">
        <v>155</v>
      </c>
      <c r="C9" s="63">
        <v>4763000</v>
      </c>
      <c r="D9" s="63"/>
    </row>
    <row r="10" spans="1:4" ht="12.75">
      <c r="A10" s="55">
        <v>63414</v>
      </c>
      <c r="B10" s="64" t="s">
        <v>166</v>
      </c>
      <c r="C10" s="63">
        <v>25365</v>
      </c>
      <c r="D10" s="63"/>
    </row>
    <row r="11" spans="1:3" ht="15">
      <c r="A11" s="62"/>
      <c r="B11" s="65"/>
      <c r="C11" s="84"/>
    </row>
    <row r="12" spans="1:4" ht="12.75">
      <c r="A12" s="62">
        <v>64</v>
      </c>
      <c r="B12" s="65" t="s">
        <v>87</v>
      </c>
      <c r="C12" s="61">
        <f>SUM(C13)</f>
        <v>100</v>
      </c>
      <c r="D12" s="61"/>
    </row>
    <row r="13" spans="1:3" ht="12.75">
      <c r="A13" s="55">
        <v>641</v>
      </c>
      <c r="B13" s="64" t="s">
        <v>88</v>
      </c>
      <c r="C13" s="63">
        <v>100</v>
      </c>
    </row>
    <row r="14" spans="2:3" ht="12.75">
      <c r="B14" s="64"/>
      <c r="C14" s="63"/>
    </row>
    <row r="15" spans="1:4" ht="12.75">
      <c r="A15" s="62">
        <v>65</v>
      </c>
      <c r="B15" s="65" t="s">
        <v>89</v>
      </c>
      <c r="C15" s="61">
        <f>SUM(C16:C17)</f>
        <v>148000</v>
      </c>
      <c r="D15" s="61"/>
    </row>
    <row r="16" spans="1:3" ht="12.75">
      <c r="A16" s="55">
        <v>65264</v>
      </c>
      <c r="B16" s="64" t="s">
        <v>90</v>
      </c>
      <c r="C16" s="63">
        <v>135000</v>
      </c>
    </row>
    <row r="17" spans="1:3" ht="12.75">
      <c r="A17" s="55">
        <v>65269</v>
      </c>
      <c r="B17" s="64" t="s">
        <v>160</v>
      </c>
      <c r="C17" s="63">
        <v>13000</v>
      </c>
    </row>
    <row r="18" spans="2:3" ht="12.75">
      <c r="B18" s="64"/>
      <c r="C18" s="63"/>
    </row>
    <row r="19" spans="1:3" s="82" customFormat="1" ht="25.5">
      <c r="A19" s="62">
        <v>66</v>
      </c>
      <c r="B19" s="65" t="s">
        <v>162</v>
      </c>
      <c r="C19" s="61">
        <f>SUM(C20:C21)</f>
        <v>27000</v>
      </c>
    </row>
    <row r="20" spans="1:3" s="83" customFormat="1" ht="12.75">
      <c r="A20" s="55">
        <v>66151</v>
      </c>
      <c r="B20" s="64" t="s">
        <v>165</v>
      </c>
      <c r="C20" s="63">
        <v>17000</v>
      </c>
    </row>
    <row r="21" spans="1:3" ht="12.75">
      <c r="A21" s="55">
        <v>66313</v>
      </c>
      <c r="B21" s="64" t="s">
        <v>161</v>
      </c>
      <c r="C21" s="63">
        <v>10000</v>
      </c>
    </row>
    <row r="22" spans="2:3" ht="12.75">
      <c r="B22" s="64"/>
      <c r="C22" s="63"/>
    </row>
    <row r="23" spans="1:4" ht="25.5">
      <c r="A23" s="62">
        <v>671</v>
      </c>
      <c r="B23" s="65" t="s">
        <v>91</v>
      </c>
      <c r="C23" s="61">
        <f>SUM(C24)</f>
        <v>838400</v>
      </c>
      <c r="D23" s="61"/>
    </row>
    <row r="24" spans="1:3" ht="12.75">
      <c r="A24" s="55">
        <v>67111</v>
      </c>
      <c r="B24" s="64" t="s">
        <v>92</v>
      </c>
      <c r="C24" s="63">
        <v>838400</v>
      </c>
    </row>
    <row r="25" spans="2:3" ht="12.75">
      <c r="B25" s="64"/>
      <c r="C25" s="63"/>
    </row>
    <row r="26" spans="2:3" ht="12.75">
      <c r="B26" s="64"/>
      <c r="C26" s="63"/>
    </row>
    <row r="27" spans="2:3" ht="12.75">
      <c r="B27" s="64"/>
      <c r="C27" s="63"/>
    </row>
    <row r="28" spans="2:3" ht="12.75">
      <c r="B28" s="64"/>
      <c r="C28" s="63"/>
    </row>
    <row r="29" spans="2:3" ht="12.75">
      <c r="B29" s="64"/>
      <c r="C29" s="63"/>
    </row>
    <row r="30" spans="2:3" ht="12.75">
      <c r="B30" s="64"/>
      <c r="C30" s="63"/>
    </row>
    <row r="31" spans="2:3" ht="12.75">
      <c r="B31" s="64"/>
      <c r="C31" s="63"/>
    </row>
    <row r="32" spans="2:3" ht="12.75">
      <c r="B32" s="64"/>
      <c r="C32" s="63"/>
    </row>
    <row r="33" spans="2:3" ht="12.75">
      <c r="B33" s="64"/>
      <c r="C33" s="63"/>
    </row>
    <row r="34" spans="2:3" ht="12.75">
      <c r="B34" s="64"/>
      <c r="C34" s="63"/>
    </row>
    <row r="35" spans="2:3" ht="12.75">
      <c r="B35" s="64"/>
      <c r="C35" s="63"/>
    </row>
    <row r="36" spans="2:3" ht="12.75">
      <c r="B36" s="64"/>
      <c r="C36" s="63"/>
    </row>
    <row r="37" spans="2:3" ht="12.75">
      <c r="B37" s="64"/>
      <c r="C37" s="63"/>
    </row>
    <row r="38" spans="2:3" ht="12.75">
      <c r="B38" s="64"/>
      <c r="C38" s="63"/>
    </row>
    <row r="39" spans="2:3" ht="12.75">
      <c r="B39" s="64"/>
      <c r="C39" s="63"/>
    </row>
    <row r="40" spans="2:3" ht="12.75">
      <c r="B40" s="64"/>
      <c r="C40" s="63"/>
    </row>
    <row r="41" spans="2:3" ht="12.75">
      <c r="B41" s="64"/>
      <c r="C41" s="63"/>
    </row>
    <row r="42" spans="2:3" ht="12.75">
      <c r="B42" s="64"/>
      <c r="C42" s="63"/>
    </row>
    <row r="43" spans="2:3" ht="12.75">
      <c r="B43" s="64"/>
      <c r="C43" s="63"/>
    </row>
    <row r="44" spans="2:3" ht="12.75">
      <c r="B44" s="64"/>
      <c r="C44" s="63"/>
    </row>
    <row r="45" spans="2:3" ht="12.75">
      <c r="B45" s="64"/>
      <c r="C45" s="63"/>
    </row>
    <row r="46" spans="2:3" ht="12.75">
      <c r="B46" s="64"/>
      <c r="C46" s="63"/>
    </row>
    <row r="47" spans="2:3" ht="12.75">
      <c r="B47" s="64"/>
      <c r="C47" s="63"/>
    </row>
    <row r="48" spans="2:3" ht="12.75">
      <c r="B48" s="64"/>
      <c r="C48" s="63"/>
    </row>
    <row r="49" spans="2:3" ht="12.75">
      <c r="B49" s="64"/>
      <c r="C49" s="63"/>
    </row>
    <row r="50" spans="2:3" ht="12.75">
      <c r="B50" s="64"/>
      <c r="C50" s="63"/>
    </row>
    <row r="51" spans="2:3" ht="12.75">
      <c r="B51" s="64"/>
      <c r="C51" s="63"/>
    </row>
    <row r="52" spans="2:3" ht="12.75">
      <c r="B52" s="64"/>
      <c r="C52" s="63"/>
    </row>
    <row r="53" spans="2:3" ht="12.75">
      <c r="B53" s="64"/>
      <c r="C53" s="63"/>
    </row>
    <row r="54" spans="2:3" ht="12.75">
      <c r="B54" s="64"/>
      <c r="C54" s="63"/>
    </row>
    <row r="55" spans="2:3" ht="12.75">
      <c r="B55" s="64"/>
      <c r="C55" s="63"/>
    </row>
    <row r="56" spans="2:3" ht="12.75">
      <c r="B56" s="64"/>
      <c r="C56" s="63"/>
    </row>
    <row r="57" spans="2:3" ht="12.75">
      <c r="B57" s="64"/>
      <c r="C57" s="63"/>
    </row>
    <row r="58" spans="2:3" ht="12.75">
      <c r="B58" s="64"/>
      <c r="C58" s="63"/>
    </row>
    <row r="59" spans="2:3" ht="12.75">
      <c r="B59" s="64"/>
      <c r="C59" s="63"/>
    </row>
    <row r="60" spans="2:3" ht="12.75">
      <c r="B60" s="64"/>
      <c r="C60" s="63"/>
    </row>
    <row r="61" spans="2:3" ht="12.75">
      <c r="B61" s="65" t="s">
        <v>93</v>
      </c>
      <c r="C61" s="60" t="s">
        <v>143</v>
      </c>
    </row>
    <row r="62" spans="2:4" ht="12.75">
      <c r="B62" s="65" t="s">
        <v>94</v>
      </c>
      <c r="C62" s="61">
        <f>SUM(C66,C143,)</f>
        <v>5817865</v>
      </c>
      <c r="D62" s="61"/>
    </row>
    <row r="63" ht="12.75">
      <c r="B63" s="64"/>
    </row>
    <row r="64" spans="1:3" ht="12.75">
      <c r="A64" s="62" t="s">
        <v>84</v>
      </c>
      <c r="B64" s="65" t="s">
        <v>95</v>
      </c>
      <c r="C64" s="61"/>
    </row>
    <row r="65" spans="1:3" ht="12.75">
      <c r="A65" s="62"/>
      <c r="B65" s="65"/>
      <c r="C65" s="61"/>
    </row>
    <row r="66" spans="1:4" ht="12.75">
      <c r="A66" s="62">
        <v>3</v>
      </c>
      <c r="B66" s="65" t="s">
        <v>96</v>
      </c>
      <c r="C66" s="61">
        <f>SUM(C67,C76,C140)</f>
        <v>5811865</v>
      </c>
      <c r="D66" s="61"/>
    </row>
    <row r="67" spans="1:4" ht="12.75">
      <c r="A67" s="62">
        <v>31</v>
      </c>
      <c r="B67" s="65" t="s">
        <v>97</v>
      </c>
      <c r="C67" s="61">
        <f>SUM(C68:C74)</f>
        <v>4630000</v>
      </c>
      <c r="D67" s="61"/>
    </row>
    <row r="68" spans="1:3" ht="12.75">
      <c r="A68" s="55">
        <v>31111</v>
      </c>
      <c r="B68" s="64" t="s">
        <v>98</v>
      </c>
      <c r="C68" s="63">
        <v>3900000</v>
      </c>
    </row>
    <row r="69" spans="1:6" ht="12.75">
      <c r="A69" s="55">
        <v>31212</v>
      </c>
      <c r="B69" s="64" t="s">
        <v>99</v>
      </c>
      <c r="C69" s="63">
        <v>15000</v>
      </c>
      <c r="F69" s="70"/>
    </row>
    <row r="70" spans="1:5" ht="12.75">
      <c r="A70" s="55">
        <v>31213</v>
      </c>
      <c r="B70" s="64" t="s">
        <v>100</v>
      </c>
      <c r="C70" s="63">
        <v>12000</v>
      </c>
      <c r="E70" s="70"/>
    </row>
    <row r="71" spans="1:3" ht="25.5">
      <c r="A71" s="55">
        <v>31215</v>
      </c>
      <c r="B71" s="64" t="s">
        <v>101</v>
      </c>
      <c r="C71" s="63">
        <v>15000</v>
      </c>
    </row>
    <row r="72" spans="1:3" ht="25.5">
      <c r="A72" s="55">
        <v>31219</v>
      </c>
      <c r="B72" s="64" t="s">
        <v>142</v>
      </c>
      <c r="C72" s="63">
        <v>18000</v>
      </c>
    </row>
    <row r="73" spans="1:3" ht="12.75">
      <c r="A73" s="55">
        <v>31321</v>
      </c>
      <c r="B73" s="64" t="s">
        <v>102</v>
      </c>
      <c r="C73" s="63">
        <v>610000</v>
      </c>
    </row>
    <row r="74" spans="1:3" ht="12.75">
      <c r="A74" s="55">
        <v>31331</v>
      </c>
      <c r="B74" s="64" t="s">
        <v>103</v>
      </c>
      <c r="C74" s="63">
        <v>60000</v>
      </c>
    </row>
    <row r="75" spans="2:3" ht="12.75">
      <c r="B75" s="64"/>
      <c r="C75" s="63"/>
    </row>
    <row r="76" spans="1:8" ht="12.75">
      <c r="A76" s="62">
        <v>32</v>
      </c>
      <c r="B76" s="65" t="s">
        <v>104</v>
      </c>
      <c r="C76" s="61">
        <f>SUM(C77,C85,C100,C135,C131)</f>
        <v>1180365</v>
      </c>
      <c r="D76" s="61"/>
      <c r="F76" s="70"/>
      <c r="H76" s="70"/>
    </row>
    <row r="77" spans="1:4" ht="12.75">
      <c r="A77" s="62">
        <v>321</v>
      </c>
      <c r="B77" s="65" t="s">
        <v>105</v>
      </c>
      <c r="C77" s="61">
        <f>SUM(C78:C83)</f>
        <v>135700</v>
      </c>
      <c r="D77" s="61"/>
    </row>
    <row r="78" spans="1:3" ht="12.75">
      <c r="A78" s="55">
        <v>32111</v>
      </c>
      <c r="B78" s="64" t="s">
        <v>106</v>
      </c>
      <c r="C78" s="63">
        <v>8600</v>
      </c>
    </row>
    <row r="79" spans="1:3" ht="12.75">
      <c r="A79" s="55">
        <v>32113</v>
      </c>
      <c r="B79" s="64" t="s">
        <v>107</v>
      </c>
      <c r="C79" s="63">
        <v>0</v>
      </c>
    </row>
    <row r="80" spans="1:3" ht="12.75">
      <c r="A80" s="55">
        <v>32115</v>
      </c>
      <c r="B80" s="64" t="s">
        <v>108</v>
      </c>
      <c r="C80" s="63">
        <v>7100</v>
      </c>
    </row>
    <row r="81" spans="1:3" ht="12.75">
      <c r="A81" s="55">
        <v>32121</v>
      </c>
      <c r="B81" s="64" t="s">
        <v>109</v>
      </c>
      <c r="C81" s="63">
        <v>120000</v>
      </c>
    </row>
    <row r="82" spans="1:3" ht="12.75">
      <c r="A82" s="55">
        <v>32131</v>
      </c>
      <c r="B82" s="64" t="s">
        <v>110</v>
      </c>
      <c r="C82" s="63">
        <v>0</v>
      </c>
    </row>
    <row r="83" spans="1:3" ht="12.75">
      <c r="A83" s="55">
        <v>32132</v>
      </c>
      <c r="B83" s="64" t="s">
        <v>111</v>
      </c>
      <c r="C83" s="63">
        <v>0</v>
      </c>
    </row>
    <row r="84" spans="2:3" ht="12.75">
      <c r="B84" s="64"/>
      <c r="C84" s="63"/>
    </row>
    <row r="85" spans="1:8" ht="12.75">
      <c r="A85" s="62">
        <v>322</v>
      </c>
      <c r="B85" s="65" t="s">
        <v>112</v>
      </c>
      <c r="C85" s="61">
        <f>SUM(C86:C98)</f>
        <v>455800</v>
      </c>
      <c r="D85" s="61"/>
      <c r="G85" s="70"/>
      <c r="H85" s="70"/>
    </row>
    <row r="86" spans="1:3" ht="12.75">
      <c r="A86" s="55">
        <v>32211</v>
      </c>
      <c r="B86" s="64" t="s">
        <v>113</v>
      </c>
      <c r="C86" s="63">
        <v>7000</v>
      </c>
    </row>
    <row r="87" spans="1:3" ht="12.75">
      <c r="A87" s="55">
        <v>32211</v>
      </c>
      <c r="B87" s="64" t="s">
        <v>114</v>
      </c>
      <c r="C87" s="63">
        <v>5000</v>
      </c>
    </row>
    <row r="88" spans="1:3" ht="12.75">
      <c r="A88" s="55">
        <v>32212</v>
      </c>
      <c r="B88" s="64" t="s">
        <v>115</v>
      </c>
      <c r="C88" s="63">
        <v>1500</v>
      </c>
    </row>
    <row r="89" spans="1:3" ht="12.75">
      <c r="A89" s="55">
        <v>32214</v>
      </c>
      <c r="B89" s="64" t="s">
        <v>116</v>
      </c>
      <c r="C89" s="63">
        <v>5000</v>
      </c>
    </row>
    <row r="90" spans="1:3" ht="25.5">
      <c r="A90" s="55">
        <v>32214</v>
      </c>
      <c r="B90" s="64" t="s">
        <v>157</v>
      </c>
      <c r="C90" s="63">
        <v>10000</v>
      </c>
    </row>
    <row r="91" spans="1:3" ht="12.75">
      <c r="A91" s="55">
        <v>32219</v>
      </c>
      <c r="B91" s="64" t="s">
        <v>117</v>
      </c>
      <c r="C91" s="63">
        <v>6100</v>
      </c>
    </row>
    <row r="92" spans="1:7" ht="12.75">
      <c r="A92" s="55">
        <v>32224</v>
      </c>
      <c r="B92" s="64" t="s">
        <v>118</v>
      </c>
      <c r="C92" s="63">
        <v>122000</v>
      </c>
      <c r="G92" s="70"/>
    </row>
    <row r="93" spans="1:3" ht="12.75">
      <c r="A93" s="55">
        <v>32231</v>
      </c>
      <c r="B93" s="64" t="s">
        <v>119</v>
      </c>
      <c r="C93" s="63">
        <v>90000</v>
      </c>
    </row>
    <row r="94" spans="1:3" ht="12.75">
      <c r="A94" s="55">
        <v>32233</v>
      </c>
      <c r="B94" s="64" t="s">
        <v>10</v>
      </c>
      <c r="C94" s="63">
        <v>200000</v>
      </c>
    </row>
    <row r="95" spans="1:3" ht="12.75">
      <c r="A95" s="55">
        <v>32234</v>
      </c>
      <c r="B95" s="64" t="s">
        <v>120</v>
      </c>
      <c r="C95" s="63">
        <v>3500</v>
      </c>
    </row>
    <row r="96" spans="1:3" ht="12.75">
      <c r="A96" s="55">
        <v>32244</v>
      </c>
      <c r="B96" s="64" t="s">
        <v>121</v>
      </c>
      <c r="C96" s="63">
        <v>5000</v>
      </c>
    </row>
    <row r="97" spans="1:3" ht="12.75">
      <c r="A97" s="55">
        <v>32251</v>
      </c>
      <c r="B97" s="64" t="s">
        <v>122</v>
      </c>
      <c r="C97" s="63">
        <v>0</v>
      </c>
    </row>
    <row r="98" spans="1:3" ht="12.75">
      <c r="A98" s="55">
        <v>32271</v>
      </c>
      <c r="B98" s="64" t="s">
        <v>8</v>
      </c>
      <c r="C98" s="63">
        <v>700</v>
      </c>
    </row>
    <row r="99" spans="2:3" ht="12.75">
      <c r="B99" s="64"/>
      <c r="C99" s="63"/>
    </row>
    <row r="100" spans="1:8" ht="12.75">
      <c r="A100" s="62">
        <v>323</v>
      </c>
      <c r="B100" s="65" t="s">
        <v>123</v>
      </c>
      <c r="C100" s="61">
        <f>SUM(C101,C106,C110,C113,C118,C122,C125,C128)</f>
        <v>528500</v>
      </c>
      <c r="D100" s="61"/>
      <c r="H100" s="70"/>
    </row>
    <row r="101" spans="1:4" ht="12.75">
      <c r="A101" s="62">
        <v>3231</v>
      </c>
      <c r="B101" s="65" t="s">
        <v>124</v>
      </c>
      <c r="C101" s="61">
        <f>SUM(C102:C104)</f>
        <v>449100</v>
      </c>
      <c r="D101" s="61"/>
    </row>
    <row r="102" spans="1:3" ht="12.75">
      <c r="A102" s="55">
        <v>32311</v>
      </c>
      <c r="B102" s="64" t="s">
        <v>125</v>
      </c>
      <c r="C102" s="63">
        <v>9000</v>
      </c>
    </row>
    <row r="103" spans="1:3" ht="12.75">
      <c r="A103" s="55">
        <v>32313</v>
      </c>
      <c r="B103" s="64" t="s">
        <v>15</v>
      </c>
      <c r="C103" s="63">
        <v>2500</v>
      </c>
    </row>
    <row r="104" spans="1:3" ht="12.75">
      <c r="A104" s="55">
        <v>32319</v>
      </c>
      <c r="B104" s="64" t="s">
        <v>126</v>
      </c>
      <c r="C104" s="63">
        <v>437600</v>
      </c>
    </row>
    <row r="105" spans="1:3" ht="12.75">
      <c r="A105" s="62"/>
      <c r="B105" s="65"/>
      <c r="C105" s="61"/>
    </row>
    <row r="106" spans="1:4" ht="12.75">
      <c r="A106" s="62">
        <v>3232</v>
      </c>
      <c r="B106" s="65" t="s">
        <v>16</v>
      </c>
      <c r="C106" s="61">
        <f>SUM(C107:C108)</f>
        <v>32500</v>
      </c>
      <c r="D106" s="61"/>
    </row>
    <row r="107" spans="1:3" ht="12.75">
      <c r="A107" s="55">
        <v>32329</v>
      </c>
      <c r="B107" s="64" t="s">
        <v>127</v>
      </c>
      <c r="C107" s="63">
        <v>16500</v>
      </c>
    </row>
    <row r="108" spans="1:3" ht="12.75">
      <c r="A108" s="55">
        <v>32329</v>
      </c>
      <c r="B108" s="64" t="s">
        <v>128</v>
      </c>
      <c r="C108" s="63">
        <v>16000</v>
      </c>
    </row>
    <row r="109" spans="2:3" ht="12.75">
      <c r="B109" s="64"/>
      <c r="C109" s="63"/>
    </row>
    <row r="110" spans="1:4" ht="12.75">
      <c r="A110" s="62">
        <v>3233</v>
      </c>
      <c r="B110" s="65" t="s">
        <v>129</v>
      </c>
      <c r="C110" s="61">
        <f>SUM(C111)</f>
        <v>0</v>
      </c>
      <c r="D110" s="61"/>
    </row>
    <row r="111" spans="1:3" ht="12.75">
      <c r="A111" s="55">
        <v>32339</v>
      </c>
      <c r="B111" s="64" t="s">
        <v>53</v>
      </c>
      <c r="C111" s="63">
        <v>0</v>
      </c>
    </row>
    <row r="112" spans="2:3" ht="12.75">
      <c r="B112" s="64"/>
      <c r="C112" s="63"/>
    </row>
    <row r="113" spans="1:4" ht="12.75">
      <c r="A113" s="62">
        <v>3234</v>
      </c>
      <c r="B113" s="65" t="s">
        <v>32</v>
      </c>
      <c r="C113" s="61">
        <f>SUM(C114:C116)</f>
        <v>24000</v>
      </c>
      <c r="D113" s="61"/>
    </row>
    <row r="114" spans="1:3" ht="12.75">
      <c r="A114" s="55">
        <v>32341</v>
      </c>
      <c r="B114" s="64" t="s">
        <v>130</v>
      </c>
      <c r="C114" s="63">
        <v>16000</v>
      </c>
    </row>
    <row r="115" spans="1:3" ht="12.75">
      <c r="A115" s="55">
        <v>32342</v>
      </c>
      <c r="B115" s="64" t="s">
        <v>34</v>
      </c>
      <c r="C115" s="63">
        <v>8000</v>
      </c>
    </row>
    <row r="116" spans="1:3" ht="12.75">
      <c r="A116" s="55">
        <v>32349</v>
      </c>
      <c r="B116" s="64" t="s">
        <v>131</v>
      </c>
      <c r="C116" s="63">
        <v>0</v>
      </c>
    </row>
    <row r="117" spans="2:3" ht="12.75">
      <c r="B117" s="64"/>
      <c r="C117" s="63"/>
    </row>
    <row r="118" spans="1:4" ht="12.75">
      <c r="A118" s="62">
        <v>3236</v>
      </c>
      <c r="B118" s="65" t="s">
        <v>132</v>
      </c>
      <c r="C118" s="61">
        <f>SUM(C119:C120)</f>
        <v>11400</v>
      </c>
      <c r="D118" s="61"/>
    </row>
    <row r="119" spans="1:3" ht="12.75">
      <c r="A119" s="55">
        <v>32369</v>
      </c>
      <c r="B119" s="64" t="s">
        <v>63</v>
      </c>
      <c r="C119" s="63">
        <v>3000</v>
      </c>
    </row>
    <row r="120" spans="1:3" ht="12.75">
      <c r="A120" s="55">
        <v>32361</v>
      </c>
      <c r="B120" s="64" t="s">
        <v>133</v>
      </c>
      <c r="C120" s="63">
        <v>8400</v>
      </c>
    </row>
    <row r="121" spans="1:3" ht="12.75">
      <c r="A121" s="62"/>
      <c r="B121" s="65"/>
      <c r="C121" s="61"/>
    </row>
    <row r="122" spans="1:4" ht="12.75">
      <c r="A122" s="62">
        <v>3237</v>
      </c>
      <c r="B122" s="65" t="s">
        <v>134</v>
      </c>
      <c r="C122" s="61">
        <f>SUM(C123)</f>
        <v>10000</v>
      </c>
      <c r="D122" s="61"/>
    </row>
    <row r="123" spans="1:3" ht="12.75">
      <c r="A123" s="55">
        <v>32372</v>
      </c>
      <c r="B123" s="64" t="s">
        <v>135</v>
      </c>
      <c r="C123" s="63">
        <v>10000</v>
      </c>
    </row>
    <row r="124" spans="2:3" ht="12.75">
      <c r="B124" s="64"/>
      <c r="C124" s="63"/>
    </row>
    <row r="125" spans="1:4" ht="12.75" customHeight="1">
      <c r="A125" s="62">
        <v>3238</v>
      </c>
      <c r="B125" s="65" t="s">
        <v>20</v>
      </c>
      <c r="C125" s="61">
        <f>SUM(C126)</f>
        <v>500</v>
      </c>
      <c r="D125" s="61"/>
    </row>
    <row r="126" spans="1:3" ht="12.75" customHeight="1">
      <c r="A126" s="55">
        <v>32389</v>
      </c>
      <c r="B126" s="64" t="s">
        <v>20</v>
      </c>
      <c r="C126" s="63">
        <v>500</v>
      </c>
    </row>
    <row r="127" spans="2:3" ht="12.75" customHeight="1">
      <c r="B127" s="64"/>
      <c r="C127" s="63"/>
    </row>
    <row r="128" spans="1:4" ht="12.75" customHeight="1">
      <c r="A128" s="62">
        <v>3239</v>
      </c>
      <c r="B128" s="65" t="s">
        <v>136</v>
      </c>
      <c r="C128" s="61">
        <f>SUM(C129:C129)</f>
        <v>1000</v>
      </c>
      <c r="D128" s="61"/>
    </row>
    <row r="129" spans="1:3" ht="12.75" customHeight="1">
      <c r="A129" s="55">
        <v>32399</v>
      </c>
      <c r="B129" s="64" t="s">
        <v>54</v>
      </c>
      <c r="C129" s="63">
        <v>1000</v>
      </c>
    </row>
    <row r="130" spans="2:3" ht="12.75" customHeight="1">
      <c r="B130" s="64"/>
      <c r="C130" s="63"/>
    </row>
    <row r="131" spans="1:3" s="82" customFormat="1" ht="27" customHeight="1">
      <c r="A131" s="62">
        <v>324</v>
      </c>
      <c r="B131" s="65" t="s">
        <v>169</v>
      </c>
      <c r="C131" s="61">
        <f>SUM(C132)</f>
        <v>25365</v>
      </c>
    </row>
    <row r="132" spans="1:3" s="82" customFormat="1" ht="27.75" customHeight="1">
      <c r="A132" s="62">
        <v>3241</v>
      </c>
      <c r="B132" s="65" t="s">
        <v>169</v>
      </c>
      <c r="C132" s="61">
        <f>SUM(C133)</f>
        <v>25365</v>
      </c>
    </row>
    <row r="133" spans="1:3" ht="12.75" customHeight="1">
      <c r="A133" s="55">
        <v>32412</v>
      </c>
      <c r="B133" s="64" t="s">
        <v>168</v>
      </c>
      <c r="C133" s="63">
        <v>25365</v>
      </c>
    </row>
    <row r="134" spans="1:3" ht="12.75" customHeight="1">
      <c r="A134" s="62"/>
      <c r="B134" s="65"/>
      <c r="C134" s="61"/>
    </row>
    <row r="135" spans="1:8" ht="12.75" customHeight="1">
      <c r="A135" s="62">
        <v>329</v>
      </c>
      <c r="B135" s="65" t="s">
        <v>25</v>
      </c>
      <c r="C135" s="61">
        <f>SUM(C136:C138)</f>
        <v>35000</v>
      </c>
      <c r="D135" s="61"/>
      <c r="H135" s="70"/>
    </row>
    <row r="136" spans="1:3" ht="12.75" customHeight="1">
      <c r="A136" s="55">
        <v>32999</v>
      </c>
      <c r="B136" s="64" t="s">
        <v>25</v>
      </c>
      <c r="C136" s="63">
        <v>5000</v>
      </c>
    </row>
    <row r="137" spans="1:3" ht="12.75" customHeight="1">
      <c r="A137" s="55">
        <v>32999</v>
      </c>
      <c r="B137" s="64" t="s">
        <v>167</v>
      </c>
      <c r="C137" s="63">
        <v>14000</v>
      </c>
    </row>
    <row r="138" spans="1:3" ht="24" customHeight="1">
      <c r="A138" s="55">
        <v>32999</v>
      </c>
      <c r="B138" s="64" t="s">
        <v>156</v>
      </c>
      <c r="C138" s="63">
        <v>16000</v>
      </c>
    </row>
    <row r="139" spans="1:3" ht="12.75" customHeight="1">
      <c r="A139" s="62"/>
      <c r="B139" s="65"/>
      <c r="C139" s="61"/>
    </row>
    <row r="140" spans="1:4" ht="12.75" customHeight="1">
      <c r="A140" s="62">
        <v>34</v>
      </c>
      <c r="B140" s="65" t="s">
        <v>137</v>
      </c>
      <c r="C140" s="61">
        <f>SUM(C141:C141)</f>
        <v>1500</v>
      </c>
      <c r="D140" s="61"/>
    </row>
    <row r="141" spans="1:3" ht="12.75" customHeight="1">
      <c r="A141" s="55">
        <v>34312</v>
      </c>
      <c r="B141" s="64" t="s">
        <v>138</v>
      </c>
      <c r="C141" s="63">
        <v>1500</v>
      </c>
    </row>
    <row r="142" spans="1:3" ht="12.75" customHeight="1">
      <c r="A142" s="62"/>
      <c r="B142" s="65"/>
      <c r="C142" s="61"/>
    </row>
    <row r="143" spans="1:4" ht="12.75" customHeight="1">
      <c r="A143" s="62">
        <v>4</v>
      </c>
      <c r="B143" s="65" t="s">
        <v>139</v>
      </c>
      <c r="C143" s="61">
        <f>SUM(C144:C144)</f>
        <v>6000</v>
      </c>
      <c r="D143" s="61"/>
    </row>
    <row r="144" spans="1:3" ht="12.75" customHeight="1">
      <c r="A144" s="55">
        <v>42221</v>
      </c>
      <c r="B144" s="64" t="s">
        <v>140</v>
      </c>
      <c r="C144" s="63">
        <v>6000</v>
      </c>
    </row>
    <row r="145" ht="12.75" customHeight="1"/>
    <row r="146" ht="12.75" customHeight="1"/>
    <row r="147" ht="12.75" customHeight="1"/>
    <row r="148" ht="19.5" customHeight="1"/>
    <row r="149" spans="2:3" ht="19.5" customHeight="1">
      <c r="B149" s="59" t="s">
        <v>163</v>
      </c>
      <c r="C149" s="66">
        <f>C4</f>
        <v>5817865</v>
      </c>
    </row>
    <row r="150" spans="2:3" ht="19.5" customHeight="1">
      <c r="B150" s="65" t="s">
        <v>164</v>
      </c>
      <c r="C150" s="66">
        <f>C62</f>
        <v>5817865</v>
      </c>
    </row>
    <row r="151" spans="2:3" ht="19.5" customHeight="1">
      <c r="B151" s="67" t="s">
        <v>141</v>
      </c>
      <c r="C151" s="68">
        <f>SUM(C149-C150)</f>
        <v>0</v>
      </c>
    </row>
    <row r="152" ht="19.5" customHeight="1"/>
  </sheetData>
  <sheetProtection/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OŠ IBM</cp:lastModifiedBy>
  <cp:lastPrinted>2016-11-30T08:45:44Z</cp:lastPrinted>
  <dcterms:created xsi:type="dcterms:W3CDTF">2012-01-19T10:29:10Z</dcterms:created>
  <dcterms:modified xsi:type="dcterms:W3CDTF">2017-01-03T09:05:52Z</dcterms:modified>
  <cp:category/>
  <cp:version/>
  <cp:contentType/>
  <cp:contentStatus/>
</cp:coreProperties>
</file>